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OPA\"/>
    </mc:Choice>
  </mc:AlternateContent>
  <xr:revisionPtr revIDLastSave="0" documentId="8_{19CBF07A-DE35-44B7-8E16-B8AAE2F5CF1A}" xr6:coauthVersionLast="47" xr6:coauthVersionMax="47" xr10:uidLastSave="{00000000-0000-0000-0000-000000000000}"/>
  <bookViews>
    <workbookView xWindow="-120" yWindow="-120" windowWidth="29040" windowHeight="16440" xr2:uid="{F2F5E8CA-FF5E-40CF-BA88-CAF03566DC31}"/>
  </bookViews>
  <sheets>
    <sheet name="Casing Seat Selectio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I26" i="1" s="1"/>
  <c r="F26" i="1"/>
  <c r="G26" i="1" s="1"/>
  <c r="E26" i="1"/>
  <c r="H25" i="1"/>
  <c r="I25" i="1" s="1"/>
  <c r="G25" i="1"/>
  <c r="F25" i="1"/>
  <c r="E25" i="1"/>
  <c r="H24" i="1"/>
  <c r="I24" i="1" s="1"/>
  <c r="F24" i="1"/>
  <c r="G24" i="1" s="1"/>
  <c r="E24" i="1"/>
  <c r="I23" i="1"/>
  <c r="H23" i="1"/>
  <c r="G23" i="1"/>
  <c r="F23" i="1"/>
  <c r="E23" i="1"/>
  <c r="H22" i="1"/>
  <c r="I22" i="1" s="1"/>
  <c r="F22" i="1"/>
  <c r="G22" i="1" s="1"/>
  <c r="E22" i="1"/>
  <c r="I21" i="1"/>
  <c r="H21" i="1"/>
  <c r="G21" i="1"/>
  <c r="F21" i="1"/>
  <c r="E21" i="1"/>
  <c r="H20" i="1"/>
  <c r="I20" i="1" s="1"/>
  <c r="F20" i="1"/>
  <c r="G20" i="1" s="1"/>
  <c r="E20" i="1"/>
  <c r="I19" i="1"/>
  <c r="H19" i="1"/>
  <c r="F19" i="1"/>
  <c r="G19" i="1" s="1"/>
  <c r="E19" i="1"/>
  <c r="H18" i="1"/>
  <c r="I18" i="1" s="1"/>
  <c r="F18" i="1"/>
  <c r="G18" i="1" s="1"/>
  <c r="E18" i="1"/>
  <c r="H17" i="1"/>
  <c r="I17" i="1" s="1"/>
  <c r="G17" i="1"/>
  <c r="F17" i="1"/>
  <c r="E17" i="1"/>
  <c r="H16" i="1"/>
  <c r="I16" i="1" s="1"/>
  <c r="F16" i="1"/>
  <c r="G16" i="1" s="1"/>
  <c r="E16" i="1"/>
  <c r="I15" i="1"/>
  <c r="H15" i="1"/>
  <c r="G15" i="1"/>
  <c r="F15" i="1"/>
  <c r="E15" i="1"/>
  <c r="H14" i="1"/>
  <c r="I14" i="1" s="1"/>
  <c r="F14" i="1"/>
  <c r="G14" i="1" s="1"/>
  <c r="E14" i="1"/>
  <c r="I13" i="1"/>
  <c r="H13" i="1"/>
  <c r="G13" i="1"/>
  <c r="F13" i="1"/>
  <c r="E13" i="1"/>
  <c r="H12" i="1"/>
  <c r="I12" i="1" s="1"/>
  <c r="F12" i="1"/>
  <c r="G12" i="1" s="1"/>
  <c r="E12" i="1"/>
  <c r="I11" i="1"/>
  <c r="H11" i="1"/>
  <c r="F11" i="1"/>
  <c r="G11" i="1" s="1"/>
  <c r="E11" i="1"/>
  <c r="H10" i="1"/>
  <c r="I10" i="1" s="1"/>
  <c r="F10" i="1"/>
  <c r="G10" i="1" s="1"/>
  <c r="E10" i="1"/>
  <c r="H9" i="1"/>
  <c r="I9" i="1" s="1"/>
  <c r="G9" i="1"/>
  <c r="F9" i="1"/>
  <c r="E9" i="1"/>
  <c r="H8" i="1"/>
  <c r="I8" i="1" s="1"/>
  <c r="F8" i="1"/>
  <c r="G8" i="1" s="1"/>
  <c r="E8" i="1"/>
  <c r="I7" i="1"/>
  <c r="H7" i="1"/>
  <c r="G7" i="1"/>
  <c r="F7" i="1"/>
  <c r="E7" i="1"/>
  <c r="H6" i="1"/>
  <c r="I6" i="1" s="1"/>
  <c r="F6" i="1"/>
  <c r="G6" i="1" s="1"/>
  <c r="E6" i="1"/>
  <c r="I5" i="1"/>
  <c r="H5" i="1"/>
  <c r="G5" i="1"/>
  <c r="F5" i="1"/>
  <c r="E5" i="1"/>
  <c r="H4" i="1"/>
  <c r="I4" i="1" s="1"/>
  <c r="F4" i="1"/>
  <c r="G4" i="1" s="1"/>
  <c r="E4" i="1"/>
  <c r="I3" i="1"/>
  <c r="H3" i="1"/>
  <c r="F3" i="1"/>
  <c r="G3" i="1" s="1"/>
  <c r="E3" i="1"/>
</calcChain>
</file>

<file path=xl/sharedStrings.xml><?xml version="1.0" encoding="utf-8"?>
<sst xmlns="http://schemas.openxmlformats.org/spreadsheetml/2006/main" count="47" uniqueCount="42">
  <si>
    <t>Depth (m)</t>
  </si>
  <si>
    <t>Pore Gradiant (kg/l)</t>
  </si>
  <si>
    <t>Fracture Gradiant (kg/l)</t>
  </si>
  <si>
    <t>Depth (ft)</t>
  </si>
  <si>
    <t>Pore Gradiant (ppg)</t>
  </si>
  <si>
    <t>Mud Gradiant (ppg)</t>
  </si>
  <si>
    <t>Fracture Gradiant (ppg)</t>
  </si>
  <si>
    <t>Safe Fracture Gradiant (ppg)</t>
  </si>
  <si>
    <t>Formation Tops</t>
  </si>
  <si>
    <t>Formation</t>
  </si>
  <si>
    <t>Lithology</t>
  </si>
  <si>
    <t>Top</t>
  </si>
  <si>
    <t>Plan</t>
  </si>
  <si>
    <t>MD (m)</t>
  </si>
  <si>
    <t>TVD (m)</t>
  </si>
  <si>
    <t>A</t>
  </si>
  <si>
    <t>Sand &amp; Shale</t>
  </si>
  <si>
    <t>B</t>
  </si>
  <si>
    <t>Salts</t>
  </si>
  <si>
    <t>C</t>
  </si>
  <si>
    <t>Sand</t>
  </si>
  <si>
    <t>D</t>
  </si>
  <si>
    <t>--------------------</t>
  </si>
  <si>
    <t>Hole Size (in)</t>
  </si>
  <si>
    <t>Casing Type</t>
  </si>
  <si>
    <t>Casing Size (in)</t>
  </si>
  <si>
    <t>Depth Interval (ft)</t>
  </si>
  <si>
    <t>Mud Wt Used (ppg)</t>
  </si>
  <si>
    <t>From</t>
  </si>
  <si>
    <t>To</t>
  </si>
  <si>
    <t>26''</t>
  </si>
  <si>
    <t>Conductor</t>
  </si>
  <si>
    <t>20''</t>
  </si>
  <si>
    <t>16''</t>
  </si>
  <si>
    <t>Surface</t>
  </si>
  <si>
    <t>13 3/8''</t>
  </si>
  <si>
    <t>12 1/4''</t>
  </si>
  <si>
    <t>Intermediate</t>
  </si>
  <si>
    <t>9 5/8''</t>
  </si>
  <si>
    <t>8 1/2''</t>
  </si>
  <si>
    <t>Production Liner</t>
  </si>
  <si>
    <t>7''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</si>
</sst>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2"/>
      <color theme="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/>
      </left>
      <right/>
      <top style="medium">
        <color theme="4"/>
      </top>
      <bottom/>
      <diagonal/>
    </border>
    <border>
      <left style="thin">
        <color theme="4"/>
      </left>
      <right style="thin">
        <color theme="4"/>
      </right>
      <top style="medium">
        <color theme="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0" xfId="0" applyFill="1"/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0" fillId="4" borderId="6" xfId="0" applyFill="1" applyBorder="1" applyAlignment="1">
      <alignment horizontal="center" vertical="center"/>
    </xf>
    <xf numFmtId="2" fontId="0" fillId="4" borderId="6" xfId="0" applyNumberFormat="1" applyFill="1" applyBorder="1" applyAlignment="1">
      <alignment horizontal="center" vertical="center"/>
    </xf>
    <xf numFmtId="1" fontId="0" fillId="4" borderId="6" xfId="0" applyNumberFormat="1" applyFill="1" applyBorder="1" applyAlignment="1">
      <alignment horizontal="center" vertical="center"/>
    </xf>
    <xf numFmtId="2" fontId="0" fillId="4" borderId="7" xfId="0" applyNumberForma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0" fillId="4" borderId="1" xfId="0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2" fontId="0" fillId="4" borderId="2" xfId="0" applyNumberForma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0" xfId="0" applyFill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quotePrefix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" fontId="0" fillId="0" borderId="33" xfId="0" applyNumberFormat="1" applyBorder="1" applyAlignment="1">
      <alignment horizontal="center" vertical="center"/>
    </xf>
    <xf numFmtId="2" fontId="0" fillId="0" borderId="33" xfId="0" applyNumberFormat="1" applyBorder="1" applyAlignment="1">
      <alignment horizontal="center" vertical="center"/>
    </xf>
    <xf numFmtId="2" fontId="0" fillId="0" borderId="34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Casing Seat Selection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Pore Gradiant</c:v>
          </c:tx>
          <c:spPr>
            <a:ln w="95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'Casing Seat Selection'!$F$9:$F$26</c:f>
              <c:numCache>
                <c:formatCode>0.00</c:formatCode>
                <c:ptCount val="18"/>
                <c:pt idx="0">
                  <c:v>8.7189394500000006</c:v>
                </c:pt>
                <c:pt idx="1">
                  <c:v>8.7189394500000006</c:v>
                </c:pt>
                <c:pt idx="2">
                  <c:v>8.6679515000000009</c:v>
                </c:pt>
                <c:pt idx="3">
                  <c:v>8.6679515000000009</c:v>
                </c:pt>
                <c:pt idx="4">
                  <c:v>8.7189394500000006</c:v>
                </c:pt>
                <c:pt idx="5">
                  <c:v>8.769927400000002</c:v>
                </c:pt>
                <c:pt idx="6">
                  <c:v>8.6679515000000009</c:v>
                </c:pt>
                <c:pt idx="7">
                  <c:v>8.7189394500000006</c:v>
                </c:pt>
                <c:pt idx="8">
                  <c:v>8.7189394500000006</c:v>
                </c:pt>
                <c:pt idx="9">
                  <c:v>13.664687150000001</c:v>
                </c:pt>
                <c:pt idx="10">
                  <c:v>13.766663050000002</c:v>
                </c:pt>
                <c:pt idx="11">
                  <c:v>13.766663050000002</c:v>
                </c:pt>
                <c:pt idx="12">
                  <c:v>13.715675100000002</c:v>
                </c:pt>
                <c:pt idx="13">
                  <c:v>13.766663050000002</c:v>
                </c:pt>
                <c:pt idx="14">
                  <c:v>13.715675100000002</c:v>
                </c:pt>
                <c:pt idx="15">
                  <c:v>10.452529750000002</c:v>
                </c:pt>
                <c:pt idx="16">
                  <c:v>8.6169635499999995</c:v>
                </c:pt>
                <c:pt idx="17">
                  <c:v>4.1809952099999999</c:v>
                </c:pt>
              </c:numCache>
            </c:numRef>
          </c:xVal>
          <c:yVal>
            <c:numRef>
              <c:f>'Casing Seat Selection'!$E$9:$E$26</c:f>
              <c:numCache>
                <c:formatCode>0</c:formatCode>
                <c:ptCount val="18"/>
                <c:pt idx="0">
                  <c:v>1968.48</c:v>
                </c:pt>
                <c:pt idx="1">
                  <c:v>2296.56</c:v>
                </c:pt>
                <c:pt idx="2">
                  <c:v>2624.6400000000003</c:v>
                </c:pt>
                <c:pt idx="3">
                  <c:v>2952.7200000000003</c:v>
                </c:pt>
                <c:pt idx="4">
                  <c:v>3280.8</c:v>
                </c:pt>
                <c:pt idx="5">
                  <c:v>3608.88</c:v>
                </c:pt>
                <c:pt idx="6">
                  <c:v>3936.96</c:v>
                </c:pt>
                <c:pt idx="7">
                  <c:v>4265.04</c:v>
                </c:pt>
                <c:pt idx="8">
                  <c:v>4593.12</c:v>
                </c:pt>
                <c:pt idx="9">
                  <c:v>4921.2</c:v>
                </c:pt>
                <c:pt idx="10">
                  <c:v>5249.2800000000007</c:v>
                </c:pt>
                <c:pt idx="11">
                  <c:v>5577.3600000000006</c:v>
                </c:pt>
                <c:pt idx="12">
                  <c:v>5905.4400000000005</c:v>
                </c:pt>
                <c:pt idx="13">
                  <c:v>6233.52</c:v>
                </c:pt>
                <c:pt idx="14">
                  <c:v>6561.6</c:v>
                </c:pt>
                <c:pt idx="15">
                  <c:v>6787.8767760000001</c:v>
                </c:pt>
                <c:pt idx="16">
                  <c:v>6787.8767760000001</c:v>
                </c:pt>
                <c:pt idx="17">
                  <c:v>6787.8767760000001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E80-4270-995A-C1084AA2562E}"/>
            </c:ext>
          </c:extLst>
        </c:ser>
        <c:ser>
          <c:idx val="1"/>
          <c:order val="1"/>
          <c:tx>
            <c:v>Mud Gradiant</c:v>
          </c:tx>
          <c:spPr>
            <a:ln w="95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'Casing Seat Selection'!$G$9:$G$26</c:f>
              <c:numCache>
                <c:formatCode>0.00</c:formatCode>
                <c:ptCount val="18"/>
                <c:pt idx="0">
                  <c:v>9.2189394500000006</c:v>
                </c:pt>
                <c:pt idx="1">
                  <c:v>9.2189394500000006</c:v>
                </c:pt>
                <c:pt idx="2">
                  <c:v>9.1679515000000009</c:v>
                </c:pt>
                <c:pt idx="3">
                  <c:v>9.1679515000000009</c:v>
                </c:pt>
                <c:pt idx="4">
                  <c:v>9.2189394500000006</c:v>
                </c:pt>
                <c:pt idx="5">
                  <c:v>9.269927400000002</c:v>
                </c:pt>
                <c:pt idx="6">
                  <c:v>9.1679515000000009</c:v>
                </c:pt>
                <c:pt idx="7">
                  <c:v>9.2189394500000006</c:v>
                </c:pt>
                <c:pt idx="8">
                  <c:v>9.2189394500000006</c:v>
                </c:pt>
                <c:pt idx="9">
                  <c:v>14.164687150000001</c:v>
                </c:pt>
                <c:pt idx="10">
                  <c:v>14.266663050000002</c:v>
                </c:pt>
                <c:pt idx="11">
                  <c:v>14.266663050000002</c:v>
                </c:pt>
                <c:pt idx="12">
                  <c:v>14.215675100000002</c:v>
                </c:pt>
                <c:pt idx="13">
                  <c:v>14.266663050000002</c:v>
                </c:pt>
                <c:pt idx="14">
                  <c:v>14.215675100000002</c:v>
                </c:pt>
                <c:pt idx="15">
                  <c:v>10.952529750000002</c:v>
                </c:pt>
                <c:pt idx="16">
                  <c:v>9.1169635499999995</c:v>
                </c:pt>
                <c:pt idx="17">
                  <c:v>4.6809952099999999</c:v>
                </c:pt>
              </c:numCache>
            </c:numRef>
          </c:xVal>
          <c:yVal>
            <c:numRef>
              <c:f>'Casing Seat Selection'!$E$9:$E$26</c:f>
              <c:numCache>
                <c:formatCode>0</c:formatCode>
                <c:ptCount val="18"/>
                <c:pt idx="0">
                  <c:v>1968.48</c:v>
                </c:pt>
                <c:pt idx="1">
                  <c:v>2296.56</c:v>
                </c:pt>
                <c:pt idx="2">
                  <c:v>2624.6400000000003</c:v>
                </c:pt>
                <c:pt idx="3">
                  <c:v>2952.7200000000003</c:v>
                </c:pt>
                <c:pt idx="4">
                  <c:v>3280.8</c:v>
                </c:pt>
                <c:pt idx="5">
                  <c:v>3608.88</c:v>
                </c:pt>
                <c:pt idx="6">
                  <c:v>3936.96</c:v>
                </c:pt>
                <c:pt idx="7">
                  <c:v>4265.04</c:v>
                </c:pt>
                <c:pt idx="8">
                  <c:v>4593.12</c:v>
                </c:pt>
                <c:pt idx="9">
                  <c:v>4921.2</c:v>
                </c:pt>
                <c:pt idx="10">
                  <c:v>5249.2800000000007</c:v>
                </c:pt>
                <c:pt idx="11">
                  <c:v>5577.3600000000006</c:v>
                </c:pt>
                <c:pt idx="12">
                  <c:v>5905.4400000000005</c:v>
                </c:pt>
                <c:pt idx="13">
                  <c:v>6233.52</c:v>
                </c:pt>
                <c:pt idx="14">
                  <c:v>6561.6</c:v>
                </c:pt>
                <c:pt idx="15">
                  <c:v>6787.8767760000001</c:v>
                </c:pt>
                <c:pt idx="16">
                  <c:v>6787.8767760000001</c:v>
                </c:pt>
                <c:pt idx="17">
                  <c:v>6787.8767760000001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E80-4270-995A-C1084AA2562E}"/>
            </c:ext>
          </c:extLst>
        </c:ser>
        <c:ser>
          <c:idx val="2"/>
          <c:order val="2"/>
          <c:tx>
            <c:v>Safe FG</c:v>
          </c:tx>
          <c:spPr>
            <a:ln w="95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'Casing Seat Selection'!$I$9:$I$26</c:f>
              <c:numCache>
                <c:formatCode>0.00</c:formatCode>
                <c:ptCount val="18"/>
                <c:pt idx="0">
                  <c:v>9.6466020500000003</c:v>
                </c:pt>
                <c:pt idx="1">
                  <c:v>9.8505538500000007</c:v>
                </c:pt>
                <c:pt idx="2">
                  <c:v>10.0035177</c:v>
                </c:pt>
                <c:pt idx="3">
                  <c:v>10.2074695</c:v>
                </c:pt>
                <c:pt idx="4">
                  <c:v>10.360433350000001</c:v>
                </c:pt>
                <c:pt idx="5">
                  <c:v>10.564385150000001</c:v>
                </c:pt>
                <c:pt idx="6">
                  <c:v>10.666361050000001</c:v>
                </c:pt>
                <c:pt idx="7">
                  <c:v>10.870312850000001</c:v>
                </c:pt>
                <c:pt idx="8">
                  <c:v>11.125252600000001</c:v>
                </c:pt>
                <c:pt idx="9">
                  <c:v>16.274952100000004</c:v>
                </c:pt>
                <c:pt idx="10">
                  <c:v>16.22396415</c:v>
                </c:pt>
                <c:pt idx="11">
                  <c:v>16.172976200000001</c:v>
                </c:pt>
                <c:pt idx="12">
                  <c:v>16.22396415</c:v>
                </c:pt>
                <c:pt idx="13">
                  <c:v>16.172976200000001</c:v>
                </c:pt>
                <c:pt idx="14">
                  <c:v>16.22396415</c:v>
                </c:pt>
                <c:pt idx="15">
                  <c:v>16.172976200000001</c:v>
                </c:pt>
                <c:pt idx="16">
                  <c:v>13.266663050000002</c:v>
                </c:pt>
                <c:pt idx="17">
                  <c:v>8.1169635499999995</c:v>
                </c:pt>
              </c:numCache>
            </c:numRef>
          </c:xVal>
          <c:yVal>
            <c:numRef>
              <c:f>'Casing Seat Selection'!$E$9:$E$26</c:f>
              <c:numCache>
                <c:formatCode>0</c:formatCode>
                <c:ptCount val="18"/>
                <c:pt idx="0">
                  <c:v>1968.48</c:v>
                </c:pt>
                <c:pt idx="1">
                  <c:v>2296.56</c:v>
                </c:pt>
                <c:pt idx="2">
                  <c:v>2624.6400000000003</c:v>
                </c:pt>
                <c:pt idx="3">
                  <c:v>2952.7200000000003</c:v>
                </c:pt>
                <c:pt idx="4">
                  <c:v>3280.8</c:v>
                </c:pt>
                <c:pt idx="5">
                  <c:v>3608.88</c:v>
                </c:pt>
                <c:pt idx="6">
                  <c:v>3936.96</c:v>
                </c:pt>
                <c:pt idx="7">
                  <c:v>4265.04</c:v>
                </c:pt>
                <c:pt idx="8">
                  <c:v>4593.12</c:v>
                </c:pt>
                <c:pt idx="9">
                  <c:v>4921.2</c:v>
                </c:pt>
                <c:pt idx="10">
                  <c:v>5249.2800000000007</c:v>
                </c:pt>
                <c:pt idx="11">
                  <c:v>5577.3600000000006</c:v>
                </c:pt>
                <c:pt idx="12">
                  <c:v>5905.4400000000005</c:v>
                </c:pt>
                <c:pt idx="13">
                  <c:v>6233.52</c:v>
                </c:pt>
                <c:pt idx="14">
                  <c:v>6561.6</c:v>
                </c:pt>
                <c:pt idx="15">
                  <c:v>6787.8767760000001</c:v>
                </c:pt>
                <c:pt idx="16">
                  <c:v>6787.8767760000001</c:v>
                </c:pt>
                <c:pt idx="17">
                  <c:v>6787.8767760000001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E80-4270-995A-C1084AA2562E}"/>
            </c:ext>
          </c:extLst>
        </c:ser>
        <c:ser>
          <c:idx val="3"/>
          <c:order val="3"/>
          <c:tx>
            <c:v>FG</c:v>
          </c:tx>
          <c:spPr>
            <a:ln w="95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'Casing Seat Selection'!$H$9:$H$26</c:f>
              <c:numCache>
                <c:formatCode>0.00</c:formatCode>
                <c:ptCount val="18"/>
                <c:pt idx="0">
                  <c:v>10.14660205</c:v>
                </c:pt>
                <c:pt idx="1">
                  <c:v>10.350553850000001</c:v>
                </c:pt>
                <c:pt idx="2">
                  <c:v>10.5035177</c:v>
                </c:pt>
                <c:pt idx="3">
                  <c:v>10.7074695</c:v>
                </c:pt>
                <c:pt idx="4">
                  <c:v>10.860433350000001</c:v>
                </c:pt>
                <c:pt idx="5">
                  <c:v>11.064385150000001</c:v>
                </c:pt>
                <c:pt idx="6">
                  <c:v>11.166361050000001</c:v>
                </c:pt>
                <c:pt idx="7">
                  <c:v>11.370312850000001</c:v>
                </c:pt>
                <c:pt idx="8">
                  <c:v>11.625252600000001</c:v>
                </c:pt>
                <c:pt idx="9">
                  <c:v>16.774952100000004</c:v>
                </c:pt>
                <c:pt idx="10">
                  <c:v>16.72396415</c:v>
                </c:pt>
                <c:pt idx="11">
                  <c:v>16.672976200000001</c:v>
                </c:pt>
                <c:pt idx="12">
                  <c:v>16.72396415</c:v>
                </c:pt>
                <c:pt idx="13">
                  <c:v>16.672976200000001</c:v>
                </c:pt>
                <c:pt idx="14">
                  <c:v>16.72396415</c:v>
                </c:pt>
                <c:pt idx="15">
                  <c:v>16.672976200000001</c:v>
                </c:pt>
                <c:pt idx="16">
                  <c:v>13.766663050000002</c:v>
                </c:pt>
                <c:pt idx="17">
                  <c:v>8.6169635499999995</c:v>
                </c:pt>
              </c:numCache>
            </c:numRef>
          </c:xVal>
          <c:yVal>
            <c:numRef>
              <c:f>'Casing Seat Selection'!$E$9:$E$26</c:f>
              <c:numCache>
                <c:formatCode>0</c:formatCode>
                <c:ptCount val="18"/>
                <c:pt idx="0">
                  <c:v>1968.48</c:v>
                </c:pt>
                <c:pt idx="1">
                  <c:v>2296.56</c:v>
                </c:pt>
                <c:pt idx="2">
                  <c:v>2624.6400000000003</c:v>
                </c:pt>
                <c:pt idx="3">
                  <c:v>2952.7200000000003</c:v>
                </c:pt>
                <c:pt idx="4">
                  <c:v>3280.8</c:v>
                </c:pt>
                <c:pt idx="5">
                  <c:v>3608.88</c:v>
                </c:pt>
                <c:pt idx="6">
                  <c:v>3936.96</c:v>
                </c:pt>
                <c:pt idx="7">
                  <c:v>4265.04</c:v>
                </c:pt>
                <c:pt idx="8">
                  <c:v>4593.12</c:v>
                </c:pt>
                <c:pt idx="9">
                  <c:v>4921.2</c:v>
                </c:pt>
                <c:pt idx="10">
                  <c:v>5249.2800000000007</c:v>
                </c:pt>
                <c:pt idx="11">
                  <c:v>5577.3600000000006</c:v>
                </c:pt>
                <c:pt idx="12">
                  <c:v>5905.4400000000005</c:v>
                </c:pt>
                <c:pt idx="13">
                  <c:v>6233.52</c:v>
                </c:pt>
                <c:pt idx="14">
                  <c:v>6561.6</c:v>
                </c:pt>
                <c:pt idx="15">
                  <c:v>6787.8767760000001</c:v>
                </c:pt>
                <c:pt idx="16">
                  <c:v>6787.8767760000001</c:v>
                </c:pt>
                <c:pt idx="17">
                  <c:v>6787.8767760000001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E80-4270-995A-C1084AA25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4663520"/>
        <c:axId val="794661600"/>
      </c:scatterChart>
      <c:valAx>
        <c:axId val="79466352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Equivalent Pressure Gradiant, ppg</a:t>
                </a:r>
              </a:p>
            </c:rich>
          </c:tx>
          <c:layout>
            <c:manualLayout>
              <c:xMode val="edge"/>
              <c:yMode val="edge"/>
              <c:x val="0.3470314456630883"/>
              <c:y val="0.149135952927286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4661600"/>
        <c:crosses val="autoZero"/>
        <c:crossBetween val="midCat"/>
      </c:valAx>
      <c:valAx>
        <c:axId val="794661600"/>
        <c:scaling>
          <c:orientation val="maxMin"/>
          <c:min val="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Depth, ft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46635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</xdr:row>
      <xdr:rowOff>0</xdr:rowOff>
    </xdr:from>
    <xdr:to>
      <xdr:col>17</xdr:col>
      <xdr:colOff>189598</xdr:colOff>
      <xdr:row>20</xdr:row>
      <xdr:rowOff>162226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218392A-68E1-452D-8493-7ECDCC58B6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176753</xdr:colOff>
      <xdr:row>16</xdr:row>
      <xdr:rowOff>151298</xdr:rowOff>
    </xdr:from>
    <xdr:to>
      <xdr:col>17</xdr:col>
      <xdr:colOff>166987</xdr:colOff>
      <xdr:row>16</xdr:row>
      <xdr:rowOff>151298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6462153-E215-4896-8B27-3C4B71B07F27}"/>
            </a:ext>
          </a:extLst>
        </xdr:cNvPr>
        <xdr:cNvCxnSpPr/>
      </xdr:nvCxnSpPr>
      <xdr:spPr>
        <a:xfrm>
          <a:off x="14835728" y="3304073"/>
          <a:ext cx="3647834" cy="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146285</xdr:colOff>
      <xdr:row>14</xdr:row>
      <xdr:rowOff>143678</xdr:rowOff>
    </xdr:from>
    <xdr:to>
      <xdr:col>17</xdr:col>
      <xdr:colOff>165094</xdr:colOff>
      <xdr:row>14</xdr:row>
      <xdr:rowOff>143678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711373EA-DFDF-4C28-A206-ED3C4E327251}"/>
            </a:ext>
          </a:extLst>
        </xdr:cNvPr>
        <xdr:cNvCxnSpPr/>
      </xdr:nvCxnSpPr>
      <xdr:spPr>
        <a:xfrm>
          <a:off x="14805260" y="2915453"/>
          <a:ext cx="3676409" cy="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184370</xdr:colOff>
      <xdr:row>17</xdr:row>
      <xdr:rowOff>19351</xdr:rowOff>
    </xdr:from>
    <xdr:to>
      <xdr:col>17</xdr:col>
      <xdr:colOff>165079</xdr:colOff>
      <xdr:row>17</xdr:row>
      <xdr:rowOff>19351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2AF272E0-E35C-4F72-92B4-2FDD3D304BE1}"/>
            </a:ext>
          </a:extLst>
        </xdr:cNvPr>
        <xdr:cNvCxnSpPr/>
      </xdr:nvCxnSpPr>
      <xdr:spPr>
        <a:xfrm>
          <a:off x="14843345" y="3372151"/>
          <a:ext cx="3638309" cy="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E.M\AppData\Local\Microsoft\Windows\INetCache\IE\91OF1OLP\Drilling_final_project%5b1%5d.xlsx" TargetMode="External"/><Relationship Id="rId1" Type="http://schemas.openxmlformats.org/officeDocument/2006/relationships/externalLinkPath" Target="file:///C:\Users\M.E.M\AppData\Local\Microsoft\Windows\INetCache\IE\91OF1OLP\Drilling_final_project%5b1%5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sing Seat Selection"/>
      <sheetName val="Kick Tolerance - BM 106"/>
      <sheetName val="Directional Drilling"/>
      <sheetName val="Casing Design"/>
      <sheetName val="Intermediate Casing Design"/>
      <sheetName val="Surface Casing Design"/>
      <sheetName val="Production Liner Design"/>
      <sheetName val="CMT Design (Intermediate)"/>
      <sheetName val="CMT Design (Liner)"/>
      <sheetName val="CMT Plug Design"/>
      <sheetName val="DS Design"/>
      <sheetName val="Rig Selection"/>
      <sheetName val="ROP vs Formation"/>
      <sheetName val="Depth vs TRIP Time"/>
      <sheetName val="Depth vs Time"/>
    </sheetNames>
    <sheetDataSet>
      <sheetData sheetId="0">
        <row r="9">
          <cell r="E9">
            <v>1968.48</v>
          </cell>
          <cell r="F9">
            <v>8.7189394500000006</v>
          </cell>
          <cell r="G9">
            <v>9.2189394500000006</v>
          </cell>
          <cell r="H9">
            <v>10.14660205</v>
          </cell>
          <cell r="I9">
            <v>9.6466020500000003</v>
          </cell>
        </row>
        <row r="10">
          <cell r="E10">
            <v>2296.56</v>
          </cell>
          <cell r="F10">
            <v>8.7189394500000006</v>
          </cell>
          <cell r="G10">
            <v>9.2189394500000006</v>
          </cell>
          <cell r="H10">
            <v>10.350553850000001</v>
          </cell>
          <cell r="I10">
            <v>9.8505538500000007</v>
          </cell>
        </row>
        <row r="11">
          <cell r="E11">
            <v>2624.6400000000003</v>
          </cell>
          <cell r="F11">
            <v>8.6679515000000009</v>
          </cell>
          <cell r="G11">
            <v>9.1679515000000009</v>
          </cell>
          <cell r="H11">
            <v>10.5035177</v>
          </cell>
          <cell r="I11">
            <v>10.0035177</v>
          </cell>
        </row>
        <row r="12">
          <cell r="E12">
            <v>2952.7200000000003</v>
          </cell>
          <cell r="F12">
            <v>8.6679515000000009</v>
          </cell>
          <cell r="G12">
            <v>9.1679515000000009</v>
          </cell>
          <cell r="H12">
            <v>10.7074695</v>
          </cell>
          <cell r="I12">
            <v>10.2074695</v>
          </cell>
        </row>
        <row r="13">
          <cell r="E13">
            <v>3280.8</v>
          </cell>
          <cell r="F13">
            <v>8.7189394500000006</v>
          </cell>
          <cell r="G13">
            <v>9.2189394500000006</v>
          </cell>
          <cell r="H13">
            <v>10.860433350000001</v>
          </cell>
          <cell r="I13">
            <v>10.360433350000001</v>
          </cell>
        </row>
        <row r="14">
          <cell r="E14">
            <v>3608.88</v>
          </cell>
          <cell r="F14">
            <v>8.769927400000002</v>
          </cell>
          <cell r="G14">
            <v>9.269927400000002</v>
          </cell>
          <cell r="H14">
            <v>11.064385150000001</v>
          </cell>
          <cell r="I14">
            <v>10.564385150000001</v>
          </cell>
        </row>
        <row r="15">
          <cell r="E15">
            <v>3936.96</v>
          </cell>
          <cell r="F15">
            <v>8.6679515000000009</v>
          </cell>
          <cell r="G15">
            <v>9.1679515000000009</v>
          </cell>
          <cell r="H15">
            <v>11.166361050000001</v>
          </cell>
          <cell r="I15">
            <v>10.666361050000001</v>
          </cell>
        </row>
        <row r="16">
          <cell r="E16">
            <v>4265.04</v>
          </cell>
          <cell r="F16">
            <v>8.7189394500000006</v>
          </cell>
          <cell r="G16">
            <v>9.2189394500000006</v>
          </cell>
          <cell r="H16">
            <v>11.370312850000001</v>
          </cell>
          <cell r="I16">
            <v>10.870312850000001</v>
          </cell>
        </row>
        <row r="17">
          <cell r="E17">
            <v>4593.12</v>
          </cell>
          <cell r="F17">
            <v>8.7189394500000006</v>
          </cell>
          <cell r="G17">
            <v>9.2189394500000006</v>
          </cell>
          <cell r="H17">
            <v>11.625252600000001</v>
          </cell>
          <cell r="I17">
            <v>11.125252600000001</v>
          </cell>
        </row>
        <row r="18">
          <cell r="E18">
            <v>4921.2</v>
          </cell>
          <cell r="F18">
            <v>13.664687150000001</v>
          </cell>
          <cell r="G18">
            <v>14.164687150000001</v>
          </cell>
          <cell r="H18">
            <v>16.774952100000004</v>
          </cell>
          <cell r="I18">
            <v>16.274952100000004</v>
          </cell>
        </row>
        <row r="19">
          <cell r="E19">
            <v>5249.2800000000007</v>
          </cell>
          <cell r="F19">
            <v>13.766663050000002</v>
          </cell>
          <cell r="G19">
            <v>14.266663050000002</v>
          </cell>
          <cell r="H19">
            <v>16.72396415</v>
          </cell>
          <cell r="I19">
            <v>16.22396415</v>
          </cell>
        </row>
        <row r="20">
          <cell r="E20">
            <v>5577.3600000000006</v>
          </cell>
          <cell r="F20">
            <v>13.766663050000002</v>
          </cell>
          <cell r="G20">
            <v>14.266663050000002</v>
          </cell>
          <cell r="H20">
            <v>16.672976200000001</v>
          </cell>
          <cell r="I20">
            <v>16.172976200000001</v>
          </cell>
        </row>
        <row r="21">
          <cell r="E21">
            <v>5905.4400000000005</v>
          </cell>
          <cell r="F21">
            <v>13.715675100000002</v>
          </cell>
          <cell r="G21">
            <v>14.215675100000002</v>
          </cell>
          <cell r="H21">
            <v>16.72396415</v>
          </cell>
          <cell r="I21">
            <v>16.22396415</v>
          </cell>
        </row>
        <row r="22">
          <cell r="E22">
            <v>6233.52</v>
          </cell>
          <cell r="F22">
            <v>13.766663050000002</v>
          </cell>
          <cell r="G22">
            <v>14.266663050000002</v>
          </cell>
          <cell r="H22">
            <v>16.672976200000001</v>
          </cell>
          <cell r="I22">
            <v>16.172976200000001</v>
          </cell>
        </row>
        <row r="23">
          <cell r="E23">
            <v>6561.6</v>
          </cell>
          <cell r="F23">
            <v>13.715675100000002</v>
          </cell>
          <cell r="G23">
            <v>14.215675100000002</v>
          </cell>
          <cell r="H23">
            <v>16.72396415</v>
          </cell>
          <cell r="I23">
            <v>16.22396415</v>
          </cell>
        </row>
        <row r="24">
          <cell r="E24">
            <v>6787.8767760000001</v>
          </cell>
          <cell r="F24">
            <v>10.452529750000002</v>
          </cell>
          <cell r="G24">
            <v>10.952529750000002</v>
          </cell>
          <cell r="H24">
            <v>16.672976200000001</v>
          </cell>
          <cell r="I24">
            <v>16.172976200000001</v>
          </cell>
        </row>
        <row r="25">
          <cell r="E25">
            <v>6787.8767760000001</v>
          </cell>
          <cell r="F25">
            <v>8.6169635499999995</v>
          </cell>
          <cell r="G25">
            <v>9.1169635499999995</v>
          </cell>
          <cell r="H25">
            <v>13.766663050000002</v>
          </cell>
          <cell r="I25">
            <v>13.266663050000002</v>
          </cell>
        </row>
        <row r="26">
          <cell r="E26">
            <v>6787.8767760000001</v>
          </cell>
          <cell r="F26">
            <v>4.1809952099999999</v>
          </cell>
          <cell r="G26">
            <v>4.6809952099999999</v>
          </cell>
          <cell r="H26">
            <v>8.6169635499999995</v>
          </cell>
          <cell r="I26">
            <v>8.1169635499999995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BAF0E-4678-404D-B23D-198CA17E5EA9}">
  <dimension ref="B1:AA26"/>
  <sheetViews>
    <sheetView tabSelected="1" zoomScale="86" workbookViewId="0">
      <selection activeCell="Y26" sqref="Y26"/>
    </sheetView>
  </sheetViews>
  <sheetFormatPr defaultRowHeight="15" x14ac:dyDescent="0.25"/>
  <cols>
    <col min="2" max="2" width="17.140625" customWidth="1"/>
    <col min="3" max="3" width="25" customWidth="1"/>
    <col min="4" max="4" width="25.7109375" customWidth="1"/>
    <col min="5" max="5" width="16.42578125" customWidth="1"/>
    <col min="6" max="6" width="23.7109375" customWidth="1"/>
    <col min="7" max="7" width="23.85546875" customWidth="1"/>
    <col min="8" max="9" width="30.28515625" customWidth="1"/>
    <col min="19" max="23" width="18.28515625" customWidth="1"/>
    <col min="24" max="24" width="29.42578125" customWidth="1"/>
    <col min="25" max="25" width="25.28515625" customWidth="1"/>
    <col min="26" max="27" width="26.5703125" customWidth="1"/>
  </cols>
  <sheetData>
    <row r="1" spans="2:27" ht="15.75" thickBot="1" x14ac:dyDescent="0.3">
      <c r="W1" s="1"/>
      <c r="X1" s="1"/>
    </row>
    <row r="2" spans="2:27" ht="16.5" thickBot="1" x14ac:dyDescent="0.3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3" t="s">
        <v>7</v>
      </c>
      <c r="S2" s="4" t="s">
        <v>8</v>
      </c>
      <c r="T2" s="5"/>
      <c r="U2" s="5"/>
      <c r="V2" s="6"/>
      <c r="W2" s="7"/>
      <c r="X2" s="7"/>
    </row>
    <row r="3" spans="2:27" ht="15.75" thickBot="1" x14ac:dyDescent="0.3">
      <c r="B3" s="8">
        <v>0</v>
      </c>
      <c r="C3" s="9">
        <v>1.0325899999999999</v>
      </c>
      <c r="D3" s="9">
        <v>1.0936900000000001</v>
      </c>
      <c r="E3" s="10">
        <f>3.2808*'Casing Seat Selection'!$B3</f>
        <v>0</v>
      </c>
      <c r="F3" s="9">
        <f t="shared" ref="F3:F26" si="0">8.345*C3</f>
        <v>8.6169635499999995</v>
      </c>
      <c r="G3" s="9">
        <f>'Casing Seat Selection'!$F3+0.5</f>
        <v>9.1169635499999995</v>
      </c>
      <c r="H3" s="9">
        <f>8.345*D3</f>
        <v>9.1268430500000015</v>
      </c>
      <c r="I3" s="11">
        <f>'Casing Seat Selection'!$H3-0.5</f>
        <v>8.6268430500000015</v>
      </c>
      <c r="S3" s="12" t="s">
        <v>9</v>
      </c>
      <c r="T3" s="13" t="s">
        <v>10</v>
      </c>
      <c r="U3" s="14" t="s">
        <v>11</v>
      </c>
      <c r="V3" s="15"/>
      <c r="W3" s="16"/>
      <c r="X3" s="16"/>
    </row>
    <row r="4" spans="2:27" ht="15.75" thickBot="1" x14ac:dyDescent="0.3">
      <c r="B4" s="17">
        <v>100</v>
      </c>
      <c r="C4" s="18">
        <v>1.0325899999999999</v>
      </c>
      <c r="D4" s="18">
        <v>1.1181300000000001</v>
      </c>
      <c r="E4" s="19">
        <f>3.2808*'Casing Seat Selection'!$B4</f>
        <v>328.08000000000004</v>
      </c>
      <c r="F4" s="18">
        <f t="shared" si="0"/>
        <v>8.6169635499999995</v>
      </c>
      <c r="G4" s="18">
        <f>'Casing Seat Selection'!$F4+0.5</f>
        <v>9.1169635499999995</v>
      </c>
      <c r="H4" s="18">
        <f t="shared" ref="H4:H26" si="1">8.345*D4</f>
        <v>9.330794850000002</v>
      </c>
      <c r="I4" s="20">
        <f>'Casing Seat Selection'!$H4-0.5</f>
        <v>8.830794850000002</v>
      </c>
      <c r="S4" s="21"/>
      <c r="T4" s="22"/>
      <c r="U4" s="23" t="s">
        <v>12</v>
      </c>
      <c r="V4" s="24"/>
      <c r="W4" s="25"/>
      <c r="X4" s="25"/>
    </row>
    <row r="5" spans="2:27" ht="15.75" thickBot="1" x14ac:dyDescent="0.3">
      <c r="B5" s="26">
        <v>200</v>
      </c>
      <c r="C5" s="27">
        <v>1.0325899999999999</v>
      </c>
      <c r="D5" s="27">
        <v>1.1425700000000001</v>
      </c>
      <c r="E5" s="28">
        <f>3.2808*'Casing Seat Selection'!$B5</f>
        <v>656.16000000000008</v>
      </c>
      <c r="F5" s="27">
        <f t="shared" si="0"/>
        <v>8.6169635499999995</v>
      </c>
      <c r="G5" s="27">
        <f>'Casing Seat Selection'!$F5+0.5</f>
        <v>9.1169635499999995</v>
      </c>
      <c r="H5" s="27">
        <f t="shared" si="1"/>
        <v>9.5347466500000007</v>
      </c>
      <c r="I5" s="29">
        <f>'Casing Seat Selection'!$H5-0.5</f>
        <v>9.0347466500000007</v>
      </c>
      <c r="S5" s="30"/>
      <c r="T5" s="31"/>
      <c r="U5" s="32" t="s">
        <v>13</v>
      </c>
      <c r="V5" s="32" t="s">
        <v>14</v>
      </c>
      <c r="W5" s="33"/>
      <c r="X5" s="33"/>
    </row>
    <row r="6" spans="2:27" x14ac:dyDescent="0.25">
      <c r="B6" s="17">
        <v>300</v>
      </c>
      <c r="C6" s="18">
        <v>1.0387</v>
      </c>
      <c r="D6" s="18">
        <v>1.15479</v>
      </c>
      <c r="E6" s="19">
        <f>3.2808*'Casing Seat Selection'!$B6</f>
        <v>984.24</v>
      </c>
      <c r="F6" s="18">
        <f t="shared" si="0"/>
        <v>8.6679515000000009</v>
      </c>
      <c r="G6" s="18">
        <f>'Casing Seat Selection'!$F6+0.5</f>
        <v>9.1679515000000009</v>
      </c>
      <c r="H6" s="18">
        <f t="shared" si="1"/>
        <v>9.63672255</v>
      </c>
      <c r="I6" s="20">
        <f>'Casing Seat Selection'!$H6-0.5</f>
        <v>9.13672255</v>
      </c>
      <c r="S6" s="34" t="s">
        <v>15</v>
      </c>
      <c r="T6" s="35" t="s">
        <v>16</v>
      </c>
      <c r="U6" s="36">
        <v>972</v>
      </c>
      <c r="V6" s="37">
        <v>940</v>
      </c>
      <c r="W6" s="38"/>
      <c r="X6" s="38"/>
    </row>
    <row r="7" spans="2:27" x14ac:dyDescent="0.25">
      <c r="B7" s="26">
        <v>400</v>
      </c>
      <c r="C7" s="27">
        <v>1.04481</v>
      </c>
      <c r="D7" s="27">
        <v>1.1731199999999999</v>
      </c>
      <c r="E7" s="28">
        <f>3.2808*'Casing Seat Selection'!$B7</f>
        <v>1312.3200000000002</v>
      </c>
      <c r="F7" s="27">
        <f t="shared" si="0"/>
        <v>8.7189394500000006</v>
      </c>
      <c r="G7" s="27">
        <f>'Casing Seat Selection'!$F7+0.5</f>
        <v>9.2189394500000006</v>
      </c>
      <c r="H7" s="27">
        <f t="shared" si="1"/>
        <v>9.7896864000000008</v>
      </c>
      <c r="I7" s="29">
        <f>'Casing Seat Selection'!$H7-0.5</f>
        <v>9.2896864000000008</v>
      </c>
      <c r="S7" s="39" t="s">
        <v>17</v>
      </c>
      <c r="T7" s="40" t="s">
        <v>18</v>
      </c>
      <c r="U7" s="41">
        <v>1753</v>
      </c>
      <c r="V7" s="42">
        <v>1545</v>
      </c>
      <c r="W7" s="38"/>
      <c r="X7" s="38"/>
    </row>
    <row r="8" spans="2:27" x14ac:dyDescent="0.25">
      <c r="B8" s="17">
        <v>500</v>
      </c>
      <c r="C8" s="18">
        <v>1.04481</v>
      </c>
      <c r="D8" s="18">
        <v>1.19756</v>
      </c>
      <c r="E8" s="19">
        <f>3.2808*'Casing Seat Selection'!$B8</f>
        <v>1640.4</v>
      </c>
      <c r="F8" s="18">
        <f t="shared" si="0"/>
        <v>8.7189394500000006</v>
      </c>
      <c r="G8" s="18">
        <f>'Casing Seat Selection'!$F8+0.5</f>
        <v>9.2189394500000006</v>
      </c>
      <c r="H8" s="18">
        <f t="shared" si="1"/>
        <v>9.9936382000000012</v>
      </c>
      <c r="I8" s="20">
        <f>'Casing Seat Selection'!$H8-0.5</f>
        <v>9.4936382000000012</v>
      </c>
      <c r="S8" s="39" t="s">
        <v>19</v>
      </c>
      <c r="T8" s="40" t="s">
        <v>20</v>
      </c>
      <c r="U8" s="41">
        <v>2774</v>
      </c>
      <c r="V8" s="42">
        <v>2030</v>
      </c>
      <c r="W8" s="38"/>
      <c r="X8" s="38"/>
    </row>
    <row r="9" spans="2:27" ht="15.75" thickBot="1" x14ac:dyDescent="0.3">
      <c r="B9" s="26">
        <v>600</v>
      </c>
      <c r="C9" s="27">
        <v>1.04481</v>
      </c>
      <c r="D9" s="27">
        <v>1.2158899999999999</v>
      </c>
      <c r="E9" s="28">
        <f>3.2808*'Casing Seat Selection'!$B9</f>
        <v>1968.48</v>
      </c>
      <c r="F9" s="27">
        <f t="shared" si="0"/>
        <v>8.7189394500000006</v>
      </c>
      <c r="G9" s="27">
        <f>'Casing Seat Selection'!$F9+0.5</f>
        <v>9.2189394500000006</v>
      </c>
      <c r="H9" s="27">
        <f t="shared" si="1"/>
        <v>10.14660205</v>
      </c>
      <c r="I9" s="29">
        <f>'Casing Seat Selection'!$H9-0.5</f>
        <v>9.6466020500000003</v>
      </c>
      <c r="S9" s="43" t="s">
        <v>21</v>
      </c>
      <c r="T9" s="44" t="s">
        <v>22</v>
      </c>
      <c r="U9" s="45">
        <v>2859</v>
      </c>
      <c r="V9" s="46">
        <v>2070</v>
      </c>
      <c r="W9" s="38"/>
      <c r="X9" s="38"/>
      <c r="Z9" s="1"/>
      <c r="AA9" s="1"/>
    </row>
    <row r="10" spans="2:27" x14ac:dyDescent="0.25">
      <c r="B10" s="17">
        <v>700</v>
      </c>
      <c r="C10" s="18">
        <v>1.04481</v>
      </c>
      <c r="D10" s="18">
        <v>1.2403299999999999</v>
      </c>
      <c r="E10" s="19">
        <f>3.2808*'Casing Seat Selection'!$B10</f>
        <v>2296.56</v>
      </c>
      <c r="F10" s="18">
        <f t="shared" si="0"/>
        <v>8.7189394500000006</v>
      </c>
      <c r="G10" s="18">
        <f>'Casing Seat Selection'!$F10+0.5</f>
        <v>9.2189394500000006</v>
      </c>
      <c r="H10" s="18">
        <f t="shared" si="1"/>
        <v>10.350553850000001</v>
      </c>
      <c r="I10" s="20">
        <f>'Casing Seat Selection'!$H10-0.5</f>
        <v>9.8505538500000007</v>
      </c>
      <c r="Z10" s="1"/>
      <c r="AA10" s="1"/>
    </row>
    <row r="11" spans="2:27" ht="15.75" thickBot="1" x14ac:dyDescent="0.3">
      <c r="B11" s="26">
        <v>800</v>
      </c>
      <c r="C11" s="27">
        <v>1.0387</v>
      </c>
      <c r="D11" s="27">
        <v>1.2586599999999999</v>
      </c>
      <c r="E11" s="28">
        <f>3.2808*'Casing Seat Selection'!$B11</f>
        <v>2624.6400000000003</v>
      </c>
      <c r="F11" s="27">
        <f t="shared" si="0"/>
        <v>8.6679515000000009</v>
      </c>
      <c r="G11" s="27">
        <f>'Casing Seat Selection'!$F11+0.5</f>
        <v>9.1679515000000009</v>
      </c>
      <c r="H11" s="27">
        <f t="shared" si="1"/>
        <v>10.5035177</v>
      </c>
      <c r="I11" s="29">
        <f>'Casing Seat Selection'!$H11-0.5</f>
        <v>10.0035177</v>
      </c>
      <c r="Z11" s="1"/>
      <c r="AA11" s="1"/>
    </row>
    <row r="12" spans="2:27" ht="16.5" thickBot="1" x14ac:dyDescent="0.3">
      <c r="B12" s="17">
        <v>900</v>
      </c>
      <c r="C12" s="18">
        <v>1.0387</v>
      </c>
      <c r="D12" s="18">
        <v>1.2830999999999999</v>
      </c>
      <c r="E12" s="19">
        <f>3.2808*'Casing Seat Selection'!$B12</f>
        <v>2952.7200000000003</v>
      </c>
      <c r="F12" s="18">
        <f t="shared" si="0"/>
        <v>8.6679515000000009</v>
      </c>
      <c r="G12" s="18">
        <f>'Casing Seat Selection'!$F12+0.5</f>
        <v>9.1679515000000009</v>
      </c>
      <c r="H12" s="18">
        <f t="shared" si="1"/>
        <v>10.7074695</v>
      </c>
      <c r="I12" s="20">
        <f>'Casing Seat Selection'!$H12-0.5</f>
        <v>10.2074695</v>
      </c>
      <c r="S12" s="47" t="s">
        <v>23</v>
      </c>
      <c r="T12" s="47" t="s">
        <v>24</v>
      </c>
      <c r="U12" s="47" t="s">
        <v>25</v>
      </c>
      <c r="V12" s="4" t="s">
        <v>26</v>
      </c>
      <c r="W12" s="5"/>
      <c r="X12" s="48" t="s">
        <v>27</v>
      </c>
      <c r="Y12" s="49" t="s">
        <v>9</v>
      </c>
      <c r="Z12" s="50"/>
      <c r="AA12" s="50"/>
    </row>
    <row r="13" spans="2:27" ht="15.75" thickBot="1" x14ac:dyDescent="0.3">
      <c r="B13" s="26">
        <v>1000</v>
      </c>
      <c r="C13" s="27">
        <v>1.04481</v>
      </c>
      <c r="D13" s="27">
        <v>1.3014300000000001</v>
      </c>
      <c r="E13" s="28">
        <f>3.2808*'Casing Seat Selection'!$B13</f>
        <v>3280.8</v>
      </c>
      <c r="F13" s="27">
        <f t="shared" si="0"/>
        <v>8.7189394500000006</v>
      </c>
      <c r="G13" s="27">
        <f>'Casing Seat Selection'!$F13+0.5</f>
        <v>9.2189394500000006</v>
      </c>
      <c r="H13" s="27">
        <f t="shared" si="1"/>
        <v>10.860433350000001</v>
      </c>
      <c r="I13" s="29">
        <f>'Casing Seat Selection'!$H13-0.5</f>
        <v>10.360433350000001</v>
      </c>
      <c r="S13" s="51"/>
      <c r="T13" s="51"/>
      <c r="U13" s="51"/>
      <c r="V13" s="52" t="s">
        <v>28</v>
      </c>
      <c r="W13" s="52" t="s">
        <v>29</v>
      </c>
      <c r="X13" s="53"/>
      <c r="Y13" s="54"/>
      <c r="Z13" s="55"/>
      <c r="AA13" s="55"/>
    </row>
    <row r="14" spans="2:27" x14ac:dyDescent="0.25">
      <c r="B14" s="17">
        <v>1100</v>
      </c>
      <c r="C14" s="18">
        <v>1.0509200000000001</v>
      </c>
      <c r="D14" s="18">
        <v>1.3258700000000001</v>
      </c>
      <c r="E14" s="19">
        <f>3.2808*'Casing Seat Selection'!$B14</f>
        <v>3608.88</v>
      </c>
      <c r="F14" s="18">
        <f t="shared" si="0"/>
        <v>8.769927400000002</v>
      </c>
      <c r="G14" s="18">
        <f>'Casing Seat Selection'!$F14+0.5</f>
        <v>9.269927400000002</v>
      </c>
      <c r="H14" s="18">
        <f t="shared" si="1"/>
        <v>11.064385150000001</v>
      </c>
      <c r="I14" s="20">
        <f>'Casing Seat Selection'!$H14-0.5</f>
        <v>10.564385150000001</v>
      </c>
      <c r="S14" s="56" t="s">
        <v>30</v>
      </c>
      <c r="T14" s="56" t="s">
        <v>31</v>
      </c>
      <c r="U14" s="57" t="s">
        <v>32</v>
      </c>
      <c r="V14" s="56">
        <v>0</v>
      </c>
      <c r="W14" s="57">
        <v>328</v>
      </c>
      <c r="X14" s="58">
        <v>9.2200000000000006</v>
      </c>
      <c r="Y14" s="34" t="s">
        <v>15</v>
      </c>
      <c r="Z14" s="59"/>
      <c r="AA14" s="59"/>
    </row>
    <row r="15" spans="2:27" x14ac:dyDescent="0.25">
      <c r="B15" s="26">
        <v>1200</v>
      </c>
      <c r="C15" s="27">
        <v>1.0387</v>
      </c>
      <c r="D15" s="27">
        <v>1.33809</v>
      </c>
      <c r="E15" s="28">
        <f>3.2808*'Casing Seat Selection'!$B15</f>
        <v>3936.96</v>
      </c>
      <c r="F15" s="27">
        <f t="shared" si="0"/>
        <v>8.6679515000000009</v>
      </c>
      <c r="G15" s="27">
        <f>'Casing Seat Selection'!$F15+0.5</f>
        <v>9.1679515000000009</v>
      </c>
      <c r="H15" s="27">
        <f t="shared" si="1"/>
        <v>11.166361050000001</v>
      </c>
      <c r="I15" s="29">
        <f>'Casing Seat Selection'!$H15-0.5</f>
        <v>10.666361050000001</v>
      </c>
      <c r="S15" s="60" t="s">
        <v>33</v>
      </c>
      <c r="T15" s="60" t="s">
        <v>34</v>
      </c>
      <c r="U15" s="61" t="s">
        <v>35</v>
      </c>
      <c r="V15" s="60">
        <v>0</v>
      </c>
      <c r="W15" s="61">
        <v>4970</v>
      </c>
      <c r="X15" s="62">
        <v>9.5</v>
      </c>
      <c r="Y15" s="39" t="s">
        <v>17</v>
      </c>
      <c r="Z15" s="59"/>
      <c r="AA15" s="59"/>
    </row>
    <row r="16" spans="2:27" x14ac:dyDescent="0.25">
      <c r="B16" s="17">
        <v>1300</v>
      </c>
      <c r="C16" s="18">
        <v>1.04481</v>
      </c>
      <c r="D16" s="18">
        <v>1.36253</v>
      </c>
      <c r="E16" s="19">
        <f>3.2808*'Casing Seat Selection'!$B16</f>
        <v>4265.04</v>
      </c>
      <c r="F16" s="18">
        <f t="shared" si="0"/>
        <v>8.7189394500000006</v>
      </c>
      <c r="G16" s="18">
        <f>'Casing Seat Selection'!$F16+0.5</f>
        <v>9.2189394500000006</v>
      </c>
      <c r="H16" s="18">
        <f t="shared" si="1"/>
        <v>11.370312850000001</v>
      </c>
      <c r="I16" s="20">
        <f>'Casing Seat Selection'!$H16-0.5</f>
        <v>10.870312850000001</v>
      </c>
      <c r="S16" s="60" t="s">
        <v>36</v>
      </c>
      <c r="T16" s="60" t="s">
        <v>37</v>
      </c>
      <c r="U16" s="61" t="s">
        <v>38</v>
      </c>
      <c r="V16" s="60">
        <v>0</v>
      </c>
      <c r="W16" s="61">
        <v>6562</v>
      </c>
      <c r="X16" s="62">
        <v>15</v>
      </c>
      <c r="Y16" s="39" t="s">
        <v>19</v>
      </c>
      <c r="Z16" s="59"/>
      <c r="AA16" s="59"/>
    </row>
    <row r="17" spans="2:27" ht="15.75" thickBot="1" x14ac:dyDescent="0.3">
      <c r="B17" s="26">
        <v>1400</v>
      </c>
      <c r="C17" s="27">
        <v>1.04481</v>
      </c>
      <c r="D17" s="27">
        <v>1.3930800000000001</v>
      </c>
      <c r="E17" s="28">
        <f>3.2808*'Casing Seat Selection'!$B17</f>
        <v>4593.12</v>
      </c>
      <c r="F17" s="27">
        <f t="shared" si="0"/>
        <v>8.7189394500000006</v>
      </c>
      <c r="G17" s="27">
        <f>'Casing Seat Selection'!$F17+0.5</f>
        <v>9.2189394500000006</v>
      </c>
      <c r="H17" s="27">
        <f t="shared" si="1"/>
        <v>11.625252600000001</v>
      </c>
      <c r="I17" s="29">
        <f>'Casing Seat Selection'!$H17-0.5</f>
        <v>11.125252600000001</v>
      </c>
      <c r="S17" s="63" t="s">
        <v>39</v>
      </c>
      <c r="T17" s="63" t="s">
        <v>40</v>
      </c>
      <c r="U17" s="64" t="s">
        <v>41</v>
      </c>
      <c r="V17" s="63">
        <v>4970</v>
      </c>
      <c r="W17" s="64">
        <v>6840</v>
      </c>
      <c r="X17" s="65">
        <v>8</v>
      </c>
      <c r="Y17" s="43" t="s">
        <v>21</v>
      </c>
      <c r="Z17" s="59"/>
      <c r="AA17" s="59"/>
    </row>
    <row r="18" spans="2:27" x14ac:dyDescent="0.25">
      <c r="B18" s="17">
        <v>1500</v>
      </c>
      <c r="C18" s="18">
        <v>1.63747</v>
      </c>
      <c r="D18" s="18">
        <v>2.0101800000000001</v>
      </c>
      <c r="E18" s="19">
        <f>3.2808*'Casing Seat Selection'!$B18</f>
        <v>4921.2</v>
      </c>
      <c r="F18" s="18">
        <f t="shared" si="0"/>
        <v>13.664687150000001</v>
      </c>
      <c r="G18" s="18">
        <f>'Casing Seat Selection'!$F18+0.5</f>
        <v>14.164687150000001</v>
      </c>
      <c r="H18" s="18">
        <f t="shared" si="1"/>
        <v>16.774952100000004</v>
      </c>
      <c r="I18" s="20">
        <f>'Casing Seat Selection'!$H18-0.5</f>
        <v>16.274952100000004</v>
      </c>
      <c r="Z18" s="1"/>
      <c r="AA18" s="1"/>
    </row>
    <row r="19" spans="2:27" x14ac:dyDescent="0.25">
      <c r="B19" s="26">
        <v>1600</v>
      </c>
      <c r="C19" s="27">
        <v>1.6496900000000001</v>
      </c>
      <c r="D19" s="27">
        <v>2.00407</v>
      </c>
      <c r="E19" s="28">
        <f>3.2808*'Casing Seat Selection'!$B19</f>
        <v>5249.2800000000007</v>
      </c>
      <c r="F19" s="27">
        <f t="shared" si="0"/>
        <v>13.766663050000002</v>
      </c>
      <c r="G19" s="27">
        <f>'Casing Seat Selection'!$F19+0.5</f>
        <v>14.266663050000002</v>
      </c>
      <c r="H19" s="27">
        <f t="shared" si="1"/>
        <v>16.72396415</v>
      </c>
      <c r="I19" s="29">
        <f>'Casing Seat Selection'!$H19-0.5</f>
        <v>16.22396415</v>
      </c>
      <c r="Z19" s="1"/>
      <c r="AA19" s="1"/>
    </row>
    <row r="20" spans="2:27" x14ac:dyDescent="0.25">
      <c r="B20" s="17">
        <v>1700</v>
      </c>
      <c r="C20" s="18">
        <v>1.6496900000000001</v>
      </c>
      <c r="D20" s="18">
        <v>1.99796</v>
      </c>
      <c r="E20" s="19">
        <f>3.2808*'Casing Seat Selection'!$B20</f>
        <v>5577.3600000000006</v>
      </c>
      <c r="F20" s="18">
        <f t="shared" si="0"/>
        <v>13.766663050000002</v>
      </c>
      <c r="G20" s="18">
        <f>'Casing Seat Selection'!$F20+0.5</f>
        <v>14.266663050000002</v>
      </c>
      <c r="H20" s="18">
        <f t="shared" si="1"/>
        <v>16.672976200000001</v>
      </c>
      <c r="I20" s="20">
        <f>'Casing Seat Selection'!$H20-0.5</f>
        <v>16.172976200000001</v>
      </c>
      <c r="Z20" s="1"/>
      <c r="AA20" s="1"/>
    </row>
    <row r="21" spans="2:27" x14ac:dyDescent="0.25">
      <c r="B21" s="26">
        <v>1800</v>
      </c>
      <c r="C21" s="27">
        <v>1.64358</v>
      </c>
      <c r="D21" s="27">
        <v>2.00407</v>
      </c>
      <c r="E21" s="28">
        <f>3.2808*'Casing Seat Selection'!$B21</f>
        <v>5905.4400000000005</v>
      </c>
      <c r="F21" s="27">
        <f t="shared" si="0"/>
        <v>13.715675100000002</v>
      </c>
      <c r="G21" s="27">
        <f>'Casing Seat Selection'!$F21+0.5</f>
        <v>14.215675100000002</v>
      </c>
      <c r="H21" s="27">
        <f t="shared" si="1"/>
        <v>16.72396415</v>
      </c>
      <c r="I21" s="29">
        <f>'Casing Seat Selection'!$H21-0.5</f>
        <v>16.22396415</v>
      </c>
      <c r="Z21" s="1"/>
      <c r="AA21" s="1"/>
    </row>
    <row r="22" spans="2:27" x14ac:dyDescent="0.25">
      <c r="B22" s="17">
        <v>1900</v>
      </c>
      <c r="C22" s="18">
        <v>1.6496900000000001</v>
      </c>
      <c r="D22" s="18">
        <v>1.99796</v>
      </c>
      <c r="E22" s="19">
        <f>3.2808*'Casing Seat Selection'!$B22</f>
        <v>6233.52</v>
      </c>
      <c r="F22" s="18">
        <f t="shared" si="0"/>
        <v>13.766663050000002</v>
      </c>
      <c r="G22" s="18">
        <f>'Casing Seat Selection'!$F22+0.5</f>
        <v>14.266663050000002</v>
      </c>
      <c r="H22" s="18">
        <f t="shared" si="1"/>
        <v>16.672976200000001</v>
      </c>
      <c r="I22" s="20">
        <f>'Casing Seat Selection'!$H22-0.5</f>
        <v>16.172976200000001</v>
      </c>
    </row>
    <row r="23" spans="2:27" x14ac:dyDescent="0.25">
      <c r="B23" s="26">
        <v>2000</v>
      </c>
      <c r="C23" s="27">
        <v>1.64358</v>
      </c>
      <c r="D23" s="27">
        <v>2.00407</v>
      </c>
      <c r="E23" s="28">
        <f>3.2808*'Casing Seat Selection'!$B23</f>
        <v>6561.6</v>
      </c>
      <c r="F23" s="27">
        <f t="shared" si="0"/>
        <v>13.715675100000002</v>
      </c>
      <c r="G23" s="27">
        <f>'Casing Seat Selection'!$F23+0.5</f>
        <v>14.215675100000002</v>
      </c>
      <c r="H23" s="27">
        <f t="shared" si="1"/>
        <v>16.72396415</v>
      </c>
      <c r="I23" s="29">
        <f>'Casing Seat Selection'!$H23-0.5</f>
        <v>16.22396415</v>
      </c>
    </row>
    <row r="24" spans="2:27" x14ac:dyDescent="0.25">
      <c r="B24" s="19">
        <v>2068.9699999999998</v>
      </c>
      <c r="C24" s="18">
        <v>1.2525500000000001</v>
      </c>
      <c r="D24" s="18">
        <v>1.99796</v>
      </c>
      <c r="E24" s="19">
        <f>3.2808*'Casing Seat Selection'!$B24</f>
        <v>6787.8767760000001</v>
      </c>
      <c r="F24" s="18">
        <f t="shared" si="0"/>
        <v>10.452529750000002</v>
      </c>
      <c r="G24" s="18">
        <f>'Casing Seat Selection'!$F24+0.5</f>
        <v>10.952529750000002</v>
      </c>
      <c r="H24" s="18">
        <f t="shared" si="1"/>
        <v>16.672976200000001</v>
      </c>
      <c r="I24" s="20">
        <f>'Casing Seat Selection'!$H24-0.5</f>
        <v>16.172976200000001</v>
      </c>
    </row>
    <row r="25" spans="2:27" x14ac:dyDescent="0.25">
      <c r="B25" s="28">
        <v>2068.9699999999998</v>
      </c>
      <c r="C25" s="27">
        <v>1.0325899999999999</v>
      </c>
      <c r="D25" s="27">
        <v>1.6496900000000001</v>
      </c>
      <c r="E25" s="28">
        <f>3.2808*'Casing Seat Selection'!$B25</f>
        <v>6787.8767760000001</v>
      </c>
      <c r="F25" s="27">
        <f t="shared" si="0"/>
        <v>8.6169635499999995</v>
      </c>
      <c r="G25" s="27">
        <f>'Casing Seat Selection'!$F25+0.5</f>
        <v>9.1169635499999995</v>
      </c>
      <c r="H25" s="27">
        <f t="shared" si="1"/>
        <v>13.766663050000002</v>
      </c>
      <c r="I25" s="29">
        <f>'Casing Seat Selection'!$H25-0.5</f>
        <v>13.266663050000002</v>
      </c>
    </row>
    <row r="26" spans="2:27" x14ac:dyDescent="0.25">
      <c r="B26" s="66">
        <v>2068.9699999999998</v>
      </c>
      <c r="C26" s="67">
        <v>0.50101799999999996</v>
      </c>
      <c r="D26" s="67">
        <v>1.0325899999999999</v>
      </c>
      <c r="E26" s="66">
        <f>3.2808*'Casing Seat Selection'!$B26</f>
        <v>6787.8767760000001</v>
      </c>
      <c r="F26" s="67">
        <f t="shared" si="0"/>
        <v>4.1809952099999999</v>
      </c>
      <c r="G26" s="67">
        <f>'Casing Seat Selection'!$F26+0.5</f>
        <v>4.6809952099999999</v>
      </c>
      <c r="H26" s="67">
        <f t="shared" si="1"/>
        <v>8.6169635499999995</v>
      </c>
      <c r="I26" s="68">
        <f>'Casing Seat Selection'!$H26-0.5</f>
        <v>8.1169635499999995</v>
      </c>
    </row>
  </sheetData>
  <mergeCells count="13">
    <mergeCell ref="Z12:AA12"/>
    <mergeCell ref="S12:S13"/>
    <mergeCell ref="T12:T13"/>
    <mergeCell ref="U12:U13"/>
    <mergeCell ref="V12:W12"/>
    <mergeCell ref="X12:X13"/>
    <mergeCell ref="Y12:Y13"/>
    <mergeCell ref="S2:V2"/>
    <mergeCell ref="S3:S5"/>
    <mergeCell ref="T3:T5"/>
    <mergeCell ref="U3:V3"/>
    <mergeCell ref="U4:V4"/>
    <mergeCell ref="W4:X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Casing Seat Selection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Mahmoud Ahmed Mohmed Ramadan</dc:creator>
  <cp:lastModifiedBy>Mahmoud Ahmed Mohmed Ramadan</cp:lastModifiedBy>
  <dcterms:created xsi:type="dcterms:W3CDTF">2024-07-09T19:07:06Z</dcterms:created>
  <dcterms:modified xsi:type="dcterms:W3CDTF">2024-07-09T19:08:01Z</dcterms:modified>
</cp:coreProperties>
</file>