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OPA\Hetroginigty\"/>
    </mc:Choice>
  </mc:AlternateContent>
  <xr:revisionPtr revIDLastSave="0" documentId="8_{CB6847A4-4A5E-4E8D-89D0-8C13EFF5485C}" xr6:coauthVersionLast="47" xr6:coauthVersionMax="47" xr10:uidLastSave="{00000000-0000-0000-0000-000000000000}"/>
  <bookViews>
    <workbookView xWindow="-120" yWindow="-120" windowWidth="29040" windowHeight="16440" xr2:uid="{33430E25-758E-49E5-B2C2-91523F65720A}"/>
  </bookViews>
  <sheets>
    <sheet name="Lorenz Coefficien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G52" i="1"/>
  <c r="G51" i="1"/>
  <c r="G50" i="1"/>
  <c r="G49" i="1"/>
  <c r="G48" i="1"/>
  <c r="G47" i="1"/>
  <c r="Y46" i="1"/>
  <c r="T48" i="1" s="1"/>
  <c r="T49" i="1" s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I8" i="1" s="1"/>
  <c r="I7" i="1"/>
  <c r="H7" i="1"/>
  <c r="H8" i="1" s="1"/>
  <c r="G7" i="1"/>
  <c r="I9" i="1" l="1"/>
  <c r="I10" i="1" s="1"/>
  <c r="H9" i="1"/>
  <c r="I11" i="1" l="1"/>
  <c r="H10" i="1"/>
  <c r="H11" i="1" l="1"/>
  <c r="I12" i="1"/>
  <c r="H12" i="1" l="1"/>
  <c r="I13" i="1"/>
  <c r="H13" i="1" l="1"/>
  <c r="I14" i="1"/>
  <c r="I15" i="1" l="1"/>
  <c r="H14" i="1"/>
  <c r="H15" i="1" l="1"/>
  <c r="I16" i="1"/>
  <c r="I17" i="1" l="1"/>
  <c r="H16" i="1"/>
  <c r="I18" i="1" l="1"/>
  <c r="H17" i="1"/>
  <c r="I19" i="1" l="1"/>
  <c r="H18" i="1"/>
  <c r="H19" i="1" l="1"/>
  <c r="I20" i="1"/>
  <c r="I21" i="1" l="1"/>
  <c r="H20" i="1"/>
  <c r="I22" i="1" l="1"/>
  <c r="H21" i="1"/>
  <c r="I23" i="1" l="1"/>
  <c r="H22" i="1"/>
  <c r="H23" i="1" l="1"/>
  <c r="I24" i="1"/>
  <c r="I25" i="1" l="1"/>
  <c r="H24" i="1"/>
  <c r="I26" i="1" l="1"/>
  <c r="H25" i="1"/>
  <c r="H26" i="1" l="1"/>
  <c r="I27" i="1"/>
  <c r="H27" i="1" l="1"/>
  <c r="I28" i="1"/>
  <c r="I29" i="1" l="1"/>
  <c r="H28" i="1"/>
  <c r="H29" i="1" l="1"/>
  <c r="I30" i="1"/>
  <c r="I31" i="1" l="1"/>
  <c r="H30" i="1"/>
  <c r="H31" i="1" l="1"/>
  <c r="I32" i="1"/>
  <c r="I33" i="1" l="1"/>
  <c r="H32" i="1"/>
  <c r="H33" i="1" l="1"/>
  <c r="I34" i="1"/>
  <c r="I35" i="1" l="1"/>
  <c r="H34" i="1"/>
  <c r="I36" i="1" l="1"/>
  <c r="H35" i="1"/>
  <c r="H36" i="1" l="1"/>
  <c r="I37" i="1"/>
  <c r="I38" i="1" l="1"/>
  <c r="H37" i="1"/>
  <c r="I39" i="1" l="1"/>
  <c r="H38" i="1"/>
  <c r="H39" i="1" l="1"/>
  <c r="I40" i="1"/>
  <c r="I41" i="1" l="1"/>
  <c r="H40" i="1"/>
  <c r="H41" i="1" l="1"/>
  <c r="I42" i="1"/>
  <c r="I43" i="1" l="1"/>
  <c r="H42" i="1"/>
  <c r="I44" i="1" l="1"/>
  <c r="H43" i="1"/>
  <c r="H44" i="1" l="1"/>
  <c r="I45" i="1"/>
  <c r="I46" i="1" l="1"/>
  <c r="H45" i="1"/>
  <c r="H46" i="1" l="1"/>
  <c r="I47" i="1"/>
  <c r="I48" i="1" l="1"/>
  <c r="H47" i="1"/>
  <c r="H48" i="1" l="1"/>
  <c r="I49" i="1"/>
  <c r="H49" i="1" l="1"/>
  <c r="I50" i="1"/>
  <c r="I51" i="1" l="1"/>
  <c r="H50" i="1"/>
  <c r="I52" i="1" l="1"/>
  <c r="H51" i="1"/>
  <c r="I53" i="1" l="1"/>
  <c r="H52" i="1"/>
  <c r="H53" i="1" l="1"/>
  <c r="J52" i="1"/>
  <c r="K53" i="1"/>
  <c r="K8" i="1"/>
  <c r="K7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J53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</calcChain>
</file>

<file path=xl/sharedStrings.xml><?xml version="1.0" encoding="utf-8"?>
<sst xmlns="http://schemas.openxmlformats.org/spreadsheetml/2006/main" count="22" uniqueCount="18">
  <si>
    <t>Lorenz Coefficient</t>
  </si>
  <si>
    <t xml:space="preserve">K </t>
  </si>
  <si>
    <t xml:space="preserve">h </t>
  </si>
  <si>
    <t xml:space="preserve">Φ </t>
  </si>
  <si>
    <t xml:space="preserve">Kh </t>
  </si>
  <si>
    <t xml:space="preserve">Φh </t>
  </si>
  <si>
    <t xml:space="preserve">∑Kh </t>
  </si>
  <si>
    <t xml:space="preserve">∑Φh </t>
  </si>
  <si>
    <t xml:space="preserve">%∑Kh </t>
  </si>
  <si>
    <t>%∑Φh</t>
  </si>
  <si>
    <t xml:space="preserve">md </t>
  </si>
  <si>
    <t xml:space="preserve">ft </t>
  </si>
  <si>
    <t xml:space="preserve"># </t>
  </si>
  <si>
    <t xml:space="preserve">md.ft </t>
  </si>
  <si>
    <t>#</t>
  </si>
  <si>
    <t>Using It for Rock Typing</t>
  </si>
  <si>
    <t>L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</si>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</sst>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0"/>
      <name val="Calibri"/>
      <family val="2"/>
    </font>
    <font>
      <sz val="10"/>
      <color theme="0"/>
      <name val="Calibri"/>
      <family val="2"/>
    </font>
    <font>
      <b/>
      <sz val="10"/>
      <color theme="1"/>
      <name val="Calibri-Bold"/>
    </font>
    <font>
      <sz val="10"/>
      <color rgb="FF000000"/>
      <name val="Calibri"/>
      <family val="2"/>
    </font>
    <font>
      <b/>
      <sz val="18"/>
      <color theme="8" tint="-0.499984740745262"/>
      <name val="Aptos Narrow"/>
      <family val="2"/>
      <scheme val="minor"/>
    </font>
    <font>
      <sz val="20"/>
      <color theme="1"/>
      <name val="Arial"/>
      <family val="2"/>
    </font>
    <font>
      <b/>
      <sz val="16"/>
      <color theme="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0" borderId="0" xfId="0" applyFont="1" applyAlignment="1">
      <alignment vertical="center" readingOrder="1"/>
    </xf>
    <xf numFmtId="0" fontId="0" fillId="0" borderId="0" xfId="0" applyAlignment="1">
      <alignment vertical="center" readingOrder="1"/>
    </xf>
    <xf numFmtId="0" fontId="8" fillId="2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vertical="center"/>
    </xf>
    <xf numFmtId="0" fontId="1" fillId="3" borderId="0" xfId="0" applyFont="1" applyFill="1"/>
    <xf numFmtId="0" fontId="10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1"/>
            <c:trendlineLbl>
              <c:layout>
                <c:manualLayout>
                  <c:x val="-0.48089619042835713"/>
                  <c:y val="-6.7306948302963947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'Lorenz Coefficient'!$K$6:$K$53</c:f>
              <c:numCache>
                <c:formatCode>General</c:formatCode>
                <c:ptCount val="48"/>
                <c:pt idx="0">
                  <c:v>0</c:v>
                </c:pt>
                <c:pt idx="1">
                  <c:v>1.7502500357193879E-2</c:v>
                </c:pt>
                <c:pt idx="2">
                  <c:v>3.5290755822260315E-2</c:v>
                </c:pt>
                <c:pt idx="3">
                  <c:v>5.2507501071581641E-2</c:v>
                </c:pt>
                <c:pt idx="4">
                  <c:v>6.6723817688241163E-2</c:v>
                </c:pt>
                <c:pt idx="5">
                  <c:v>0.1043006143734819</c:v>
                </c:pt>
                <c:pt idx="6">
                  <c:v>0.12830404343477636</c:v>
                </c:pt>
                <c:pt idx="7">
                  <c:v>0.15095013573367622</c:v>
                </c:pt>
                <c:pt idx="8">
                  <c:v>0.17702528932704667</c:v>
                </c:pt>
                <c:pt idx="9">
                  <c:v>0.19617088155450771</c:v>
                </c:pt>
                <c:pt idx="10">
                  <c:v>0.21653093299042714</c:v>
                </c:pt>
                <c:pt idx="11">
                  <c:v>0.24110587226746669</c:v>
                </c:pt>
                <c:pt idx="12">
                  <c:v>0.26389484212030279</c:v>
                </c:pt>
                <c:pt idx="13">
                  <c:v>0.28996999571367327</c:v>
                </c:pt>
                <c:pt idx="14">
                  <c:v>0.31318759822831821</c:v>
                </c:pt>
                <c:pt idx="15">
                  <c:v>0.33690527218174016</c:v>
                </c:pt>
                <c:pt idx="16">
                  <c:v>0.36126589512787532</c:v>
                </c:pt>
                <c:pt idx="17">
                  <c:v>0.38691241605943694</c:v>
                </c:pt>
                <c:pt idx="18">
                  <c:v>0.43163309044149156</c:v>
                </c:pt>
                <c:pt idx="19">
                  <c:v>0.45377911130161436</c:v>
                </c:pt>
                <c:pt idx="20">
                  <c:v>0.47542506072296026</c:v>
                </c:pt>
                <c:pt idx="21">
                  <c:v>0.4958565509358478</c:v>
                </c:pt>
                <c:pt idx="22">
                  <c:v>0.51693099014144861</c:v>
                </c:pt>
                <c:pt idx="23">
                  <c:v>0.53800542934704942</c:v>
                </c:pt>
                <c:pt idx="24">
                  <c:v>0.55793684812115996</c:v>
                </c:pt>
                <c:pt idx="25">
                  <c:v>0.57786826689527049</c:v>
                </c:pt>
                <c:pt idx="26">
                  <c:v>0.60158594084869255</c:v>
                </c:pt>
                <c:pt idx="27">
                  <c:v>0.62451778825546489</c:v>
                </c:pt>
                <c:pt idx="28">
                  <c:v>0.64823546220888684</c:v>
                </c:pt>
                <c:pt idx="29">
                  <c:v>0.67116730961565918</c:v>
                </c:pt>
                <c:pt idx="30">
                  <c:v>0.69124160594370609</c:v>
                </c:pt>
                <c:pt idx="31">
                  <c:v>0.71003000428632645</c:v>
                </c:pt>
                <c:pt idx="32">
                  <c:v>0.73153307615373608</c:v>
                </c:pt>
                <c:pt idx="33">
                  <c:v>0.75303614802114571</c:v>
                </c:pt>
                <c:pt idx="34">
                  <c:v>0.77289612801828822</c:v>
                </c:pt>
                <c:pt idx="35">
                  <c:v>0.77289612801828822</c:v>
                </c:pt>
                <c:pt idx="36">
                  <c:v>0.77289612801828822</c:v>
                </c:pt>
                <c:pt idx="37">
                  <c:v>0.78475496499499919</c:v>
                </c:pt>
                <c:pt idx="38">
                  <c:v>0.80897271038719809</c:v>
                </c:pt>
                <c:pt idx="39">
                  <c:v>0.83254750678668377</c:v>
                </c:pt>
                <c:pt idx="40">
                  <c:v>0.85676525217888266</c:v>
                </c:pt>
                <c:pt idx="41">
                  <c:v>0.87983997713959139</c:v>
                </c:pt>
                <c:pt idx="42">
                  <c:v>0.89548506929561367</c:v>
                </c:pt>
                <c:pt idx="43">
                  <c:v>0.91834547792541787</c:v>
                </c:pt>
                <c:pt idx="44">
                  <c:v>0.94070581511644524</c:v>
                </c:pt>
                <c:pt idx="45">
                  <c:v>0.9630661523074725</c:v>
                </c:pt>
                <c:pt idx="46">
                  <c:v>0.98464066295185027</c:v>
                </c:pt>
                <c:pt idx="47">
                  <c:v>1</c:v>
                </c:pt>
              </c:numCache>
            </c:numRef>
          </c:xVal>
          <c:yVal>
            <c:numRef>
              <c:f>'Lorenz Coefficient'!$J$6:$J$53</c:f>
              <c:numCache>
                <c:formatCode>General</c:formatCode>
                <c:ptCount val="48"/>
                <c:pt idx="0">
                  <c:v>0</c:v>
                </c:pt>
                <c:pt idx="1">
                  <c:v>0.10830190235351067</c:v>
                </c:pt>
                <c:pt idx="2">
                  <c:v>0.1991309994940996</c:v>
                </c:pt>
                <c:pt idx="3">
                  <c:v>0.24331679945589044</c:v>
                </c:pt>
                <c:pt idx="4">
                  <c:v>0.30758035168063069</c:v>
                </c:pt>
                <c:pt idx="5">
                  <c:v>0.38872690978621099</c:v>
                </c:pt>
                <c:pt idx="6">
                  <c:v>0.42246834657572085</c:v>
                </c:pt>
                <c:pt idx="7">
                  <c:v>0.46567114765070877</c:v>
                </c:pt>
                <c:pt idx="8">
                  <c:v>0.4940798154793129</c:v>
                </c:pt>
                <c:pt idx="9">
                  <c:v>0.55455882198986195</c:v>
                </c:pt>
                <c:pt idx="10">
                  <c:v>0.58771045944729017</c:v>
                </c:pt>
                <c:pt idx="11">
                  <c:v>0.60958709967308888</c:v>
                </c:pt>
                <c:pt idx="12">
                  <c:v>0.65173317694476374</c:v>
                </c:pt>
                <c:pt idx="13">
                  <c:v>0.6876126363130699</c:v>
                </c:pt>
                <c:pt idx="14">
                  <c:v>0.71194677375587601</c:v>
                </c:pt>
                <c:pt idx="15">
                  <c:v>0.7348211578517797</c:v>
                </c:pt>
                <c:pt idx="16">
                  <c:v>0.75425996083830726</c:v>
                </c:pt>
                <c:pt idx="17">
                  <c:v>0.78547017549429965</c:v>
                </c:pt>
                <c:pt idx="18">
                  <c:v>0.82255380849893944</c:v>
                </c:pt>
                <c:pt idx="19">
                  <c:v>0.84087445025172869</c:v>
                </c:pt>
                <c:pt idx="20">
                  <c:v>0.86100872495066938</c:v>
                </c:pt>
                <c:pt idx="21">
                  <c:v>0.87322985861084657</c:v>
                </c:pt>
                <c:pt idx="22">
                  <c:v>0.8858294468424428</c:v>
                </c:pt>
                <c:pt idx="23">
                  <c:v>0.89842903507403904</c:v>
                </c:pt>
                <c:pt idx="24">
                  <c:v>0.91729278371178691</c:v>
                </c:pt>
                <c:pt idx="25">
                  <c:v>0.93615653234953466</c:v>
                </c:pt>
                <c:pt idx="26">
                  <c:v>0.94338648916196999</c:v>
                </c:pt>
                <c:pt idx="27">
                  <c:v>0.95119150032318511</c:v>
                </c:pt>
                <c:pt idx="28">
                  <c:v>0.95842145713562044</c:v>
                </c:pt>
                <c:pt idx="29">
                  <c:v>0.96622646829683556</c:v>
                </c:pt>
                <c:pt idx="30">
                  <c:v>0.97175583703510193</c:v>
                </c:pt>
                <c:pt idx="31">
                  <c:v>0.97912341369168976</c:v>
                </c:pt>
                <c:pt idx="32">
                  <c:v>0.98246069491238575</c:v>
                </c:pt>
                <c:pt idx="33">
                  <c:v>0.98579797613308173</c:v>
                </c:pt>
                <c:pt idx="34">
                  <c:v>0.98896323254858709</c:v>
                </c:pt>
                <c:pt idx="35">
                  <c:v>0.99001504135746632</c:v>
                </c:pt>
                <c:pt idx="36">
                  <c:v>0.99106685016634555</c:v>
                </c:pt>
                <c:pt idx="37">
                  <c:v>0.99207393252587517</c:v>
                </c:pt>
                <c:pt idx="38">
                  <c:v>0.99353098262583883</c:v>
                </c:pt>
                <c:pt idx="39">
                  <c:v>0.99452356575178802</c:v>
                </c:pt>
                <c:pt idx="40">
                  <c:v>0.99598061585175168</c:v>
                </c:pt>
                <c:pt idx="41">
                  <c:v>0.99662349712372089</c:v>
                </c:pt>
                <c:pt idx="42">
                  <c:v>0.99769127966451043</c:v>
                </c:pt>
                <c:pt idx="43">
                  <c:v>0.99819801559065735</c:v>
                </c:pt>
                <c:pt idx="44">
                  <c:v>0.99874628321977166</c:v>
                </c:pt>
                <c:pt idx="45">
                  <c:v>0.99929455084888597</c:v>
                </c:pt>
                <c:pt idx="46">
                  <c:v>0.99977204255815044</c:v>
                </c:pt>
                <c:pt idx="47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E8-47DA-A7FC-DE3816B8BA80}"/>
            </c:ext>
          </c:extLst>
        </c:ser>
        <c:ser>
          <c:idx val="1"/>
          <c:order val="1"/>
          <c:tx>
            <c:v>Baseline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'Lorenz Coefficient'!$J$55:$J$75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xVal>
          <c:yVal>
            <c:numRef>
              <c:f>'Lorenz Coefficient'!$K$55:$K$75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FE8-47DA-A7FC-DE3816B8B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9978991"/>
        <c:axId val="1529979471"/>
      </c:scatterChart>
      <c:valAx>
        <c:axId val="1529978991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Normalized </a:t>
                </a:r>
                <a:r>
                  <a:rPr lang="el-GR" sz="1000" b="0" i="0" u="none" strike="noStrike" baseline="0">
                    <a:effectLst/>
                  </a:rPr>
                  <a:t>∑Φ</a:t>
                </a:r>
                <a:r>
                  <a:rPr lang="en-US" sz="1000" b="0" i="0" u="none" strike="noStrike" baseline="0">
                    <a:effectLst/>
                  </a:rPr>
                  <a:t>h </a:t>
                </a:r>
                <a:r>
                  <a:rPr lang="en-US" sz="1000" b="0" i="0" u="none" strike="noStrike" baseline="0"/>
                  <a:t> 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9979471"/>
        <c:crosses val="autoZero"/>
        <c:crossBetween val="midCat"/>
      </c:valAx>
      <c:valAx>
        <c:axId val="15299794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Normalized </a:t>
                </a:r>
                <a:r>
                  <a:rPr lang="en-US" sz="1000" b="0" i="0" u="none" strike="noStrike" baseline="0">
                    <a:effectLst/>
                  </a:rPr>
                  <a:t>∑Kh </a:t>
                </a:r>
                <a:r>
                  <a:rPr lang="en-US" sz="1000" b="0" i="0" u="none" strike="noStrike" baseline="0"/>
                  <a:t> </a:t>
                </a:r>
                <a:r>
                  <a:rPr lang="en-US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99789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408214</xdr:colOff>
      <xdr:row>20</xdr:row>
      <xdr:rowOff>172811</xdr:rowOff>
    </xdr:from>
    <xdr:to>
      <xdr:col>26</xdr:col>
      <xdr:colOff>196392</xdr:colOff>
      <xdr:row>43</xdr:row>
      <xdr:rowOff>54989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818693-C4CE-462B-8F4D-4D7A3B1ED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16</xdr:col>
      <xdr:colOff>270334</xdr:colOff>
      <xdr:row>44</xdr:row>
      <xdr:rowOff>80232</xdr:rowOff>
    </xdr:from>
    <xdr:ext cx="4672305" cy="38023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382924A-D3A0-4441-92E5-A1525E4A13F5}"/>
                </a:ext>
              </a:extLst>
            </xdr:cNvPr>
            <xdr:cNvSpPr txBox="1"/>
          </xdr:nvSpPr>
          <xdr:spPr>
            <a:xfrm>
              <a:off x="10262059" y="9071832"/>
              <a:ext cx="4672305" cy="3802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p>
                      <m:e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m:rPr>
                            <m:nor/>
                          </m:rPr>
                          <a:rPr lang="en-US" baseline="0">
                            <a:effectLst/>
                          </a:rPr>
                          <m:t>−16.492</m:t>
                        </m:r>
                        <m:r>
                          <m:rPr>
                            <m:nor/>
                          </m:rPr>
                          <a:rPr lang="en-US" baseline="0">
                            <a:effectLst/>
                          </a:rPr>
                          <m:t>x</m:t>
                        </m:r>
                        <m:r>
                          <m:rPr>
                            <m:nor/>
                          </m:rPr>
                          <a:rPr lang="en-US" baseline="30000">
                            <a:effectLst/>
                          </a:rPr>
                          <m:t>6</m:t>
                        </m:r>
                        <m:r>
                          <m:rPr>
                            <m:nor/>
                          </m:rPr>
                          <a:rPr lang="en-US" baseline="0">
                            <a:effectLst/>
                          </a:rPr>
                          <m:t> + 57.211</m:t>
                        </m:r>
                        <m:r>
                          <m:rPr>
                            <m:nor/>
                          </m:rPr>
                          <a:rPr lang="en-US" baseline="0">
                            <a:effectLst/>
                          </a:rPr>
                          <m:t>x</m:t>
                        </m:r>
                        <m:r>
                          <m:rPr>
                            <m:nor/>
                          </m:rPr>
                          <a:rPr lang="en-US" baseline="30000">
                            <a:effectLst/>
                          </a:rPr>
                          <m:t>5</m:t>
                        </m:r>
                        <m:r>
                          <m:rPr>
                            <m:nor/>
                          </m:rPr>
                          <a:rPr lang="en-US" baseline="0">
                            <a:effectLst/>
                          </a:rPr>
                          <m:t> − 77.501</m:t>
                        </m:r>
                        <m:r>
                          <m:rPr>
                            <m:nor/>
                          </m:rPr>
                          <a:rPr lang="en-US" baseline="0">
                            <a:effectLst/>
                          </a:rPr>
                          <m:t>x</m:t>
                        </m:r>
                        <m:r>
                          <m:rPr>
                            <m:nor/>
                          </m:rPr>
                          <a:rPr lang="en-US" baseline="30000">
                            <a:effectLst/>
                          </a:rPr>
                          <m:t>4</m:t>
                        </m:r>
                        <m:r>
                          <m:rPr>
                            <m:nor/>
                          </m:rPr>
                          <a:rPr lang="en-US" baseline="0">
                            <a:effectLst/>
                          </a:rPr>
                          <m:t> + 52.161</m:t>
                        </m:r>
                        <m:r>
                          <m:rPr>
                            <m:nor/>
                          </m:rPr>
                          <a:rPr lang="en-US" baseline="0">
                            <a:effectLst/>
                          </a:rPr>
                          <m:t>x</m:t>
                        </m:r>
                        <m:r>
                          <m:rPr>
                            <m:nor/>
                          </m:rPr>
                          <a:rPr lang="en-US" baseline="30000">
                            <a:effectLst/>
                          </a:rPr>
                          <m:t>3</m:t>
                        </m:r>
                        <m:r>
                          <m:rPr>
                            <m:nor/>
                          </m:rPr>
                          <a:rPr lang="en-US" baseline="0">
                            <a:effectLst/>
                          </a:rPr>
                          <m:t> − 19.417</m:t>
                        </m:r>
                        <m:r>
                          <m:rPr>
                            <m:nor/>
                          </m:rPr>
                          <a:rPr lang="en-US" baseline="0">
                            <a:effectLst/>
                          </a:rPr>
                          <m:t>x</m:t>
                        </m:r>
                        <m:r>
                          <m:rPr>
                            <m:nor/>
                          </m:rPr>
                          <a:rPr lang="en-US" baseline="30000">
                            <a:effectLst/>
                          </a:rPr>
                          <m:t>2</m:t>
                        </m:r>
                        <m:r>
                          <m:rPr>
                            <m:nor/>
                          </m:rPr>
                          <a:rPr lang="en-US" baseline="0">
                            <a:effectLst/>
                          </a:rPr>
                          <m:t> + 5.011</m:t>
                        </m:r>
                        <m:r>
                          <m:rPr>
                            <m:nor/>
                          </m:rPr>
                          <a:rPr lang="en-US" baseline="0">
                            <a:effectLst/>
                          </a:rPr>
                          <m:t>x</m:t>
                        </m:r>
                        <m:r>
                          <m:rPr>
                            <m:nor/>
                          </m:rPr>
                          <a:rPr lang="en-US" baseline="0">
                            <a:effectLst/>
                          </a:rPr>
                          <m:t> + 0.023</m:t>
                        </m:r>
                        <m:r>
                          <a:rPr lang="en-US" b="0" i="1" baseline="0">
                            <a:effectLst/>
                            <a:latin typeface="Cambria Math" panose="02040503050406030204" pitchFamily="18" charset="0"/>
                          </a:rPr>
                          <m:t>) </m:t>
                        </m:r>
                        <m:r>
                          <a:rPr lang="en-US" b="0" i="1" baseline="0">
                            <a:effectLst/>
                            <a:latin typeface="Cambria Math" panose="02040503050406030204" pitchFamily="18" charset="0"/>
                          </a:rPr>
                          <m:t>𝑑𝑥</m:t>
                        </m:r>
                        <m:r>
                          <a:rPr lang="en-US" b="0" i="1" baseline="0">
                            <a:effectLst/>
                            <a:latin typeface="Cambria Math" panose="02040503050406030204" pitchFamily="18" charset="0"/>
                          </a:rPr>
                          <m:t>=</m:t>
                        </m:r>
                      </m:e>
                    </m:nary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382924A-D3A0-4441-92E5-A1525E4A13F5}"/>
                </a:ext>
              </a:extLst>
            </xdr:cNvPr>
            <xdr:cNvSpPr txBox="1"/>
          </xdr:nvSpPr>
          <xdr:spPr>
            <a:xfrm>
              <a:off x="10262059" y="9071832"/>
              <a:ext cx="4672305" cy="3802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∫</a:t>
              </a:r>
              <a:r>
                <a:rPr lang="en-US" sz="1100" b="0" i="0">
                  <a:latin typeface="Cambria Math" panose="02040503050406030204" pitchFamily="18" charset="0"/>
                </a:rPr>
                <a:t>_0^1</a:t>
              </a:r>
              <a:r>
                <a:rPr lang="en-US" sz="1100" b="0" i="0" baseline="0">
                  <a:effectLst/>
                  <a:latin typeface="Cambria Math" panose="02040503050406030204" pitchFamily="18" charset="0"/>
                </a:rPr>
                <a:t>▒〖"</a:t>
              </a:r>
              <a:r>
                <a:rPr lang="en-US" sz="1100" b="0" i="0">
                  <a:latin typeface="Cambria Math" panose="02040503050406030204" pitchFamily="18" charset="0"/>
                </a:rPr>
                <a:t>(</a:t>
              </a:r>
              <a:r>
                <a:rPr lang="en-US" i="0" baseline="0">
                  <a:effectLst/>
                </a:rPr>
                <a:t>−16.492x</a:t>
              </a:r>
              <a:r>
                <a:rPr lang="en-US" i="0" baseline="30000">
                  <a:effectLst/>
                </a:rPr>
                <a:t>6</a:t>
              </a:r>
              <a:r>
                <a:rPr lang="en-US" i="0" baseline="0">
                  <a:effectLst/>
                </a:rPr>
                <a:t> + 57.211x</a:t>
              </a:r>
              <a:r>
                <a:rPr lang="en-US" i="0" baseline="30000">
                  <a:effectLst/>
                </a:rPr>
                <a:t>5</a:t>
              </a:r>
              <a:r>
                <a:rPr lang="en-US" i="0" baseline="0">
                  <a:effectLst/>
                </a:rPr>
                <a:t> − 77.501x</a:t>
              </a:r>
              <a:r>
                <a:rPr lang="en-US" i="0" baseline="30000">
                  <a:effectLst/>
                </a:rPr>
                <a:t>4</a:t>
              </a:r>
              <a:r>
                <a:rPr lang="en-US" i="0" baseline="0">
                  <a:effectLst/>
                </a:rPr>
                <a:t> + 52.161x</a:t>
              </a:r>
              <a:r>
                <a:rPr lang="en-US" i="0" baseline="30000">
                  <a:effectLst/>
                </a:rPr>
                <a:t>3</a:t>
              </a:r>
              <a:r>
                <a:rPr lang="en-US" i="0" baseline="0">
                  <a:effectLst/>
                </a:rPr>
                <a:t> − 19.417x</a:t>
              </a:r>
              <a:r>
                <a:rPr lang="en-US" i="0" baseline="30000">
                  <a:effectLst/>
                </a:rPr>
                <a:t>2</a:t>
              </a:r>
              <a:r>
                <a:rPr lang="en-US" i="0" baseline="0">
                  <a:effectLst/>
                </a:rPr>
                <a:t> + 5.011x + 0.023</a:t>
              </a:r>
              <a:r>
                <a:rPr lang="en-US" b="0" i="0" baseline="0">
                  <a:effectLst/>
                  <a:latin typeface="Cambria Math" panose="02040503050406030204" pitchFamily="18" charset="0"/>
                </a:rPr>
                <a:t>" ) 𝑑𝑥=</a:t>
              </a:r>
              <a:r>
                <a:rPr lang="en-US" sz="1100" b="0" i="0" baseline="0">
                  <a:effectLst/>
                  <a:latin typeface="Cambria Math" panose="02040503050406030204" pitchFamily="18" charset="0"/>
                </a:rPr>
                <a:t>〗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28</xdr:col>
      <xdr:colOff>90714</xdr:colOff>
      <xdr:row>37</xdr:row>
      <xdr:rowOff>145143</xdr:rowOff>
    </xdr:from>
    <xdr:to>
      <xdr:col>34</xdr:col>
      <xdr:colOff>235858</xdr:colOff>
      <xdr:row>37</xdr:row>
      <xdr:rowOff>145143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ED6556E-51A9-4592-8817-93F73FF618A0}"/>
            </a:ext>
          </a:extLst>
        </xdr:cNvPr>
        <xdr:cNvCxnSpPr/>
      </xdr:nvCxnSpPr>
      <xdr:spPr>
        <a:xfrm>
          <a:off x="17188089" y="7736568"/>
          <a:ext cx="3688444" cy="0"/>
        </a:xfrm>
        <a:prstGeom prst="straightConnector1">
          <a:avLst/>
        </a:prstGeom>
        <a:ln w="76200">
          <a:solidFill>
            <a:schemeClr val="accent5">
              <a:lumMod val="50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35</xdr:col>
      <xdr:colOff>36286</xdr:colOff>
      <xdr:row>25</xdr:row>
      <xdr:rowOff>54429</xdr:rowOff>
    </xdr:from>
    <xdr:to>
      <xdr:col>58</xdr:col>
      <xdr:colOff>455386</xdr:colOff>
      <xdr:row>63</xdr:row>
      <xdr:rowOff>112640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38859B9-D8BD-4A7B-A27D-BCF6332E6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67511" y="5112204"/>
          <a:ext cx="14001750" cy="78496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0</xdr:colOff>
      <xdr:row>48</xdr:row>
      <xdr:rowOff>0</xdr:rowOff>
    </xdr:from>
    <xdr:to>
      <xdr:col>32</xdr:col>
      <xdr:colOff>377228</xdr:colOff>
      <xdr:row>50</xdr:row>
      <xdr:rowOff>110782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35757DC-2FC6-450D-AEEC-49EE337F8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35100" y="9867900"/>
          <a:ext cx="5701703" cy="5870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Faculty\Grad%202024\Reservoir\Excell%20Sheets\Heterogenity.xlsx" TargetMode="External"/><Relationship Id="rId1" Type="http://schemas.openxmlformats.org/officeDocument/2006/relationships/externalLinkPath" Target="/Faculty/Grad%202024/Reservoir/Excell%20Sheets/Heterogen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ykstra-Parsons "/>
      <sheetName val="Lorenz Coefficient"/>
    </sheetNames>
    <sheetDataSet>
      <sheetData sheetId="0"/>
      <sheetData sheetId="1">
        <row r="6">
          <cell r="J6">
            <v>0</v>
          </cell>
          <cell r="K6">
            <v>0</v>
          </cell>
        </row>
        <row r="7">
          <cell r="J7">
            <v>0.10830190235351067</v>
          </cell>
          <cell r="K7">
            <v>1.7502500357193879E-2</v>
          </cell>
        </row>
        <row r="8">
          <cell r="J8">
            <v>0.1991309994940996</v>
          </cell>
          <cell r="K8">
            <v>3.5290755822260315E-2</v>
          </cell>
        </row>
        <row r="9">
          <cell r="J9">
            <v>0.24331679945589044</v>
          </cell>
          <cell r="K9">
            <v>5.2507501071581641E-2</v>
          </cell>
        </row>
        <row r="10">
          <cell r="J10">
            <v>0.30758035168063069</v>
          </cell>
          <cell r="K10">
            <v>6.6723817688241163E-2</v>
          </cell>
        </row>
        <row r="11">
          <cell r="J11">
            <v>0.38872690978621099</v>
          </cell>
          <cell r="K11">
            <v>0.1043006143734819</v>
          </cell>
        </row>
        <row r="12">
          <cell r="J12">
            <v>0.42246834657572085</v>
          </cell>
          <cell r="K12">
            <v>0.12830404343477636</v>
          </cell>
        </row>
        <row r="13">
          <cell r="J13">
            <v>0.46567114765070877</v>
          </cell>
          <cell r="K13">
            <v>0.15095013573367622</v>
          </cell>
        </row>
        <row r="14">
          <cell r="J14">
            <v>0.4940798154793129</v>
          </cell>
          <cell r="K14">
            <v>0.17702528932704667</v>
          </cell>
        </row>
        <row r="15">
          <cell r="J15">
            <v>0.55455882198986195</v>
          </cell>
          <cell r="K15">
            <v>0.19617088155450771</v>
          </cell>
        </row>
        <row r="16">
          <cell r="J16">
            <v>0.58771045944729017</v>
          </cell>
          <cell r="K16">
            <v>0.21653093299042714</v>
          </cell>
        </row>
        <row r="17">
          <cell r="J17">
            <v>0.60958709967308888</v>
          </cell>
          <cell r="K17">
            <v>0.24110587226746669</v>
          </cell>
        </row>
        <row r="18">
          <cell r="J18">
            <v>0.65173317694476374</v>
          </cell>
          <cell r="K18">
            <v>0.26389484212030279</v>
          </cell>
        </row>
        <row r="19">
          <cell r="J19">
            <v>0.6876126363130699</v>
          </cell>
          <cell r="K19">
            <v>0.28996999571367327</v>
          </cell>
        </row>
        <row r="20">
          <cell r="J20">
            <v>0.71194677375587601</v>
          </cell>
          <cell r="K20">
            <v>0.31318759822831821</v>
          </cell>
        </row>
        <row r="21">
          <cell r="J21">
            <v>0.7348211578517797</v>
          </cell>
          <cell r="K21">
            <v>0.33690527218174016</v>
          </cell>
        </row>
        <row r="22">
          <cell r="J22">
            <v>0.75425996083830726</v>
          </cell>
          <cell r="K22">
            <v>0.36126589512787532</v>
          </cell>
        </row>
        <row r="23">
          <cell r="J23">
            <v>0.78547017549429965</v>
          </cell>
          <cell r="K23">
            <v>0.38691241605943694</v>
          </cell>
        </row>
        <row r="24">
          <cell r="J24">
            <v>0.82255380849893944</v>
          </cell>
          <cell r="K24">
            <v>0.43163309044149156</v>
          </cell>
        </row>
        <row r="25">
          <cell r="J25">
            <v>0.84087445025172869</v>
          </cell>
          <cell r="K25">
            <v>0.45377911130161436</v>
          </cell>
        </row>
        <row r="26">
          <cell r="J26">
            <v>0.86100872495066938</v>
          </cell>
          <cell r="K26">
            <v>0.47542506072296026</v>
          </cell>
        </row>
        <row r="27">
          <cell r="J27">
            <v>0.87322985861084657</v>
          </cell>
          <cell r="K27">
            <v>0.4958565509358478</v>
          </cell>
        </row>
        <row r="28">
          <cell r="J28">
            <v>0.8858294468424428</v>
          </cell>
          <cell r="K28">
            <v>0.51693099014144861</v>
          </cell>
        </row>
        <row r="29">
          <cell r="J29">
            <v>0.89842903507403904</v>
          </cell>
          <cell r="K29">
            <v>0.53800542934704942</v>
          </cell>
        </row>
        <row r="30">
          <cell r="J30">
            <v>0.91729278371178691</v>
          </cell>
          <cell r="K30">
            <v>0.55793684812115996</v>
          </cell>
        </row>
        <row r="31">
          <cell r="J31">
            <v>0.93615653234953466</v>
          </cell>
          <cell r="K31">
            <v>0.57786826689527049</v>
          </cell>
        </row>
        <row r="32">
          <cell r="J32">
            <v>0.94338648916196999</v>
          </cell>
          <cell r="K32">
            <v>0.60158594084869255</v>
          </cell>
        </row>
        <row r="33">
          <cell r="J33">
            <v>0.95119150032318511</v>
          </cell>
          <cell r="K33">
            <v>0.62451778825546489</v>
          </cell>
        </row>
        <row r="34">
          <cell r="J34">
            <v>0.95842145713562044</v>
          </cell>
          <cell r="K34">
            <v>0.64823546220888684</v>
          </cell>
        </row>
        <row r="35">
          <cell r="J35">
            <v>0.96622646829683556</v>
          </cell>
          <cell r="K35">
            <v>0.67116730961565918</v>
          </cell>
        </row>
        <row r="36">
          <cell r="J36">
            <v>0.97175583703510193</v>
          </cell>
          <cell r="K36">
            <v>0.69124160594370609</v>
          </cell>
        </row>
        <row r="37">
          <cell r="J37">
            <v>0.97912341369168976</v>
          </cell>
          <cell r="K37">
            <v>0.71003000428632645</v>
          </cell>
        </row>
        <row r="38">
          <cell r="J38">
            <v>0.98246069491238575</v>
          </cell>
          <cell r="K38">
            <v>0.73153307615373608</v>
          </cell>
        </row>
        <row r="39">
          <cell r="J39">
            <v>0.98579797613308173</v>
          </cell>
          <cell r="K39">
            <v>0.75303614802114571</v>
          </cell>
        </row>
        <row r="40">
          <cell r="J40">
            <v>0.98896323254858709</v>
          </cell>
          <cell r="K40">
            <v>0.77289612801828822</v>
          </cell>
        </row>
        <row r="41">
          <cell r="J41">
            <v>0.99001504135746632</v>
          </cell>
          <cell r="K41">
            <v>0.77289612801828822</v>
          </cell>
        </row>
        <row r="42">
          <cell r="J42">
            <v>0.99106685016634555</v>
          </cell>
          <cell r="K42">
            <v>0.77289612801828822</v>
          </cell>
        </row>
        <row r="43">
          <cell r="J43">
            <v>0.99207393252587517</v>
          </cell>
          <cell r="K43">
            <v>0.78475496499499919</v>
          </cell>
        </row>
        <row r="44">
          <cell r="J44">
            <v>0.99353098262583883</v>
          </cell>
          <cell r="K44">
            <v>0.80897271038719809</v>
          </cell>
        </row>
        <row r="45">
          <cell r="J45">
            <v>0.99452356575178802</v>
          </cell>
          <cell r="K45">
            <v>0.83254750678668377</v>
          </cell>
        </row>
        <row r="46">
          <cell r="J46">
            <v>0.99598061585175168</v>
          </cell>
          <cell r="K46">
            <v>0.85676525217888266</v>
          </cell>
        </row>
        <row r="47">
          <cell r="J47">
            <v>0.99662349712372089</v>
          </cell>
          <cell r="K47">
            <v>0.87983997713959139</v>
          </cell>
        </row>
        <row r="48">
          <cell r="J48">
            <v>0.99769127966451043</v>
          </cell>
          <cell r="K48">
            <v>0.89548506929561367</v>
          </cell>
        </row>
        <row r="49">
          <cell r="J49">
            <v>0.99819801559065735</v>
          </cell>
          <cell r="K49">
            <v>0.91834547792541787</v>
          </cell>
        </row>
        <row r="50">
          <cell r="J50">
            <v>0.99874628321977166</v>
          </cell>
          <cell r="K50">
            <v>0.94070581511644524</v>
          </cell>
        </row>
        <row r="51">
          <cell r="J51">
            <v>0.99929455084888597</v>
          </cell>
          <cell r="K51">
            <v>0.9630661523074725</v>
          </cell>
        </row>
        <row r="52">
          <cell r="J52">
            <v>0.99977204255815044</v>
          </cell>
          <cell r="K52">
            <v>0.98464066295185027</v>
          </cell>
        </row>
        <row r="53">
          <cell r="J53">
            <v>1</v>
          </cell>
          <cell r="K53">
            <v>1</v>
          </cell>
        </row>
        <row r="55">
          <cell r="J55">
            <v>0</v>
          </cell>
          <cell r="K55">
            <v>0</v>
          </cell>
        </row>
        <row r="56">
          <cell r="J56">
            <v>0.05</v>
          </cell>
          <cell r="K56">
            <v>0.05</v>
          </cell>
        </row>
        <row r="57">
          <cell r="J57">
            <v>0.1</v>
          </cell>
          <cell r="K57">
            <v>0.1</v>
          </cell>
        </row>
        <row r="58">
          <cell r="J58">
            <v>0.15</v>
          </cell>
          <cell r="K58">
            <v>0.15</v>
          </cell>
        </row>
        <row r="59">
          <cell r="J59">
            <v>0.2</v>
          </cell>
          <cell r="K59">
            <v>0.2</v>
          </cell>
        </row>
        <row r="60">
          <cell r="J60">
            <v>0.25</v>
          </cell>
          <cell r="K60">
            <v>0.25</v>
          </cell>
        </row>
        <row r="61">
          <cell r="J61">
            <v>0.3</v>
          </cell>
          <cell r="K61">
            <v>0.3</v>
          </cell>
        </row>
        <row r="62">
          <cell r="J62">
            <v>0.35</v>
          </cell>
          <cell r="K62">
            <v>0.35</v>
          </cell>
        </row>
        <row r="63">
          <cell r="J63">
            <v>0.4</v>
          </cell>
          <cell r="K63">
            <v>0.4</v>
          </cell>
        </row>
        <row r="64">
          <cell r="J64">
            <v>0.45</v>
          </cell>
          <cell r="K64">
            <v>0.45</v>
          </cell>
        </row>
        <row r="65">
          <cell r="J65">
            <v>0.5</v>
          </cell>
          <cell r="K65">
            <v>0.5</v>
          </cell>
        </row>
        <row r="66">
          <cell r="J66">
            <v>0.55000000000000004</v>
          </cell>
          <cell r="K66">
            <v>0.55000000000000004</v>
          </cell>
        </row>
        <row r="67">
          <cell r="J67">
            <v>0.6</v>
          </cell>
          <cell r="K67">
            <v>0.6</v>
          </cell>
        </row>
        <row r="68">
          <cell r="J68">
            <v>0.65</v>
          </cell>
          <cell r="K68">
            <v>0.65</v>
          </cell>
        </row>
        <row r="69">
          <cell r="J69">
            <v>0.7</v>
          </cell>
          <cell r="K69">
            <v>0.7</v>
          </cell>
        </row>
        <row r="70">
          <cell r="J70">
            <v>0.75</v>
          </cell>
          <cell r="K70">
            <v>0.75</v>
          </cell>
        </row>
        <row r="71">
          <cell r="J71">
            <v>0.8</v>
          </cell>
          <cell r="K71">
            <v>0.8</v>
          </cell>
        </row>
        <row r="72">
          <cell r="J72">
            <v>0.85</v>
          </cell>
          <cell r="K72">
            <v>0.85</v>
          </cell>
        </row>
        <row r="73">
          <cell r="J73">
            <v>0.9</v>
          </cell>
          <cell r="K73">
            <v>0.9</v>
          </cell>
        </row>
        <row r="74">
          <cell r="J74">
            <v>0.95</v>
          </cell>
          <cell r="K74">
            <v>0.95</v>
          </cell>
        </row>
        <row r="75">
          <cell r="J75">
            <v>1</v>
          </cell>
          <cell r="K7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4524D-0B97-4ADD-B09B-87C6B1D2C146}">
  <dimension ref="C2:AL76"/>
  <sheetViews>
    <sheetView tabSelected="1" zoomScale="25" zoomScaleNormal="25" workbookViewId="0">
      <selection activeCell="V48" sqref="V48"/>
    </sheetView>
  </sheetViews>
  <sheetFormatPr defaultColWidth="8.85546875" defaultRowHeight="15" x14ac:dyDescent="0.25"/>
  <cols>
    <col min="1" max="2" width="8.85546875" style="3"/>
    <col min="3" max="7" width="9.140625" style="4" bestFit="1" customWidth="1"/>
    <col min="8" max="8" width="9.5703125" style="4" bestFit="1" customWidth="1"/>
    <col min="9" max="9" width="9.140625" style="4" bestFit="1" customWidth="1"/>
    <col min="10" max="11" width="11.7109375" style="4" bestFit="1" customWidth="1"/>
    <col min="12" max="19" width="8.85546875" style="3"/>
    <col min="20" max="20" width="9" style="3" bestFit="1" customWidth="1"/>
    <col min="21" max="24" width="8.85546875" style="3"/>
    <col min="25" max="25" width="9" style="3" bestFit="1" customWidth="1"/>
    <col min="26" max="16384" width="8.85546875" style="3"/>
  </cols>
  <sheetData>
    <row r="2" spans="3:11" ht="21" x14ac:dyDescent="0.25">
      <c r="C2" s="1" t="s">
        <v>0</v>
      </c>
      <c r="D2" s="2"/>
      <c r="E2" s="2"/>
      <c r="F2" s="2"/>
      <c r="G2" s="2"/>
      <c r="H2" s="2"/>
      <c r="I2" s="2"/>
      <c r="J2" s="2"/>
      <c r="K2" s="2"/>
    </row>
    <row r="3" spans="3:11" ht="15.75" thickBot="1" x14ac:dyDescent="0.3"/>
    <row r="4" spans="3:11" ht="15.75" thickBot="1" x14ac:dyDescent="0.3"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</row>
    <row r="5" spans="3:11" ht="15.75" thickBot="1" x14ac:dyDescent="0.3">
      <c r="C5" s="6" t="s">
        <v>10</v>
      </c>
      <c r="D5" s="6" t="s">
        <v>11</v>
      </c>
      <c r="E5" s="6" t="s">
        <v>12</v>
      </c>
      <c r="F5" s="6" t="s">
        <v>13</v>
      </c>
      <c r="G5" s="6" t="s">
        <v>11</v>
      </c>
      <c r="H5" s="6" t="s">
        <v>13</v>
      </c>
      <c r="I5" s="6" t="s">
        <v>11</v>
      </c>
      <c r="J5" s="6" t="s">
        <v>12</v>
      </c>
      <c r="K5" s="6" t="s">
        <v>14</v>
      </c>
    </row>
    <row r="6" spans="3:11" ht="15.75" thickBot="1" x14ac:dyDescent="0.3">
      <c r="C6" s="7"/>
      <c r="D6" s="7"/>
      <c r="E6" s="7"/>
      <c r="F6" s="7"/>
      <c r="G6" s="7"/>
      <c r="H6" s="7"/>
      <c r="I6" s="7"/>
      <c r="J6" s="7">
        <v>0</v>
      </c>
      <c r="K6" s="7">
        <v>0</v>
      </c>
    </row>
    <row r="7" spans="3:11" ht="15.75" thickBot="1" x14ac:dyDescent="0.3">
      <c r="C7" s="8">
        <v>4632</v>
      </c>
      <c r="D7" s="8">
        <v>1</v>
      </c>
      <c r="E7" s="8">
        <v>0.245</v>
      </c>
      <c r="F7" s="8">
        <v>4407</v>
      </c>
      <c r="G7" s="8">
        <f>D7*E7</f>
        <v>0.245</v>
      </c>
      <c r="H7" s="8">
        <f>F7</f>
        <v>4407</v>
      </c>
      <c r="I7" s="8">
        <f>G7</f>
        <v>0.245</v>
      </c>
      <c r="J7" s="8">
        <f>H7/$H$53</f>
        <v>0.10830190235351067</v>
      </c>
      <c r="K7" s="8">
        <f>I7/$I$53</f>
        <v>1.7502500357193879E-2</v>
      </c>
    </row>
    <row r="8" spans="3:11" ht="15.75" thickBot="1" x14ac:dyDescent="0.3">
      <c r="C8" s="8">
        <v>4172</v>
      </c>
      <c r="D8" s="8">
        <v>1</v>
      </c>
      <c r="E8" s="8">
        <v>0.249</v>
      </c>
      <c r="F8" s="8">
        <v>3696</v>
      </c>
      <c r="G8" s="8">
        <f t="shared" ref="G8:G53" si="0">D8*E8</f>
        <v>0.249</v>
      </c>
      <c r="H8" s="8">
        <f>F8+H7</f>
        <v>8103</v>
      </c>
      <c r="I8" s="8">
        <f>G8+I7</f>
        <v>0.49399999999999999</v>
      </c>
      <c r="J8" s="8">
        <f t="shared" ref="J8:J53" si="1">H8/$H$53</f>
        <v>0.1991309994940996</v>
      </c>
      <c r="K8" s="8">
        <f t="shared" ref="K8:K53" si="2">I8/$I$53</f>
        <v>3.5290755822260315E-2</v>
      </c>
    </row>
    <row r="9" spans="3:11" ht="15.75" thickBot="1" x14ac:dyDescent="0.3">
      <c r="C9" s="8">
        <v>3224</v>
      </c>
      <c r="D9" s="8">
        <v>1</v>
      </c>
      <c r="E9" s="8">
        <v>0.24099999999999999</v>
      </c>
      <c r="F9" s="8">
        <v>1798</v>
      </c>
      <c r="G9" s="8">
        <f t="shared" si="0"/>
        <v>0.24099999999999999</v>
      </c>
      <c r="H9" s="8">
        <f t="shared" ref="H9:I24" si="3">F9+H8</f>
        <v>9901</v>
      </c>
      <c r="I9" s="8">
        <f t="shared" si="3"/>
        <v>0.73499999999999999</v>
      </c>
      <c r="J9" s="8">
        <f t="shared" si="1"/>
        <v>0.24331679945589044</v>
      </c>
      <c r="K9" s="8">
        <f t="shared" si="2"/>
        <v>5.2507501071581641E-2</v>
      </c>
    </row>
    <row r="10" spans="3:11" ht="15.75" thickBot="1" x14ac:dyDescent="0.3">
      <c r="C10" s="8">
        <v>2154</v>
      </c>
      <c r="D10" s="8">
        <v>1</v>
      </c>
      <c r="E10" s="8">
        <v>0.19900000000000001</v>
      </c>
      <c r="F10" s="8">
        <v>2615</v>
      </c>
      <c r="G10" s="8">
        <f t="shared" si="0"/>
        <v>0.19900000000000001</v>
      </c>
      <c r="H10" s="8">
        <f t="shared" si="3"/>
        <v>12516</v>
      </c>
      <c r="I10" s="8">
        <f t="shared" si="3"/>
        <v>0.93399999999999994</v>
      </c>
      <c r="J10" s="8">
        <f t="shared" si="1"/>
        <v>0.30758035168063069</v>
      </c>
      <c r="K10" s="8">
        <f t="shared" si="2"/>
        <v>6.6723817688241163E-2</v>
      </c>
    </row>
    <row r="11" spans="3:11" ht="15.75" thickBot="1" x14ac:dyDescent="0.3">
      <c r="C11" s="8">
        <v>2054</v>
      </c>
      <c r="D11" s="8">
        <v>2</v>
      </c>
      <c r="E11" s="8">
        <v>0.26300000000000001</v>
      </c>
      <c r="F11" s="8">
        <v>3302</v>
      </c>
      <c r="G11" s="8">
        <f t="shared" si="0"/>
        <v>0.52600000000000002</v>
      </c>
      <c r="H11" s="8">
        <f t="shared" si="3"/>
        <v>15818</v>
      </c>
      <c r="I11" s="8">
        <f t="shared" si="3"/>
        <v>1.46</v>
      </c>
      <c r="J11" s="8">
        <f t="shared" si="1"/>
        <v>0.38872690978621099</v>
      </c>
      <c r="K11" s="8">
        <f t="shared" si="2"/>
        <v>0.1043006143734819</v>
      </c>
    </row>
    <row r="12" spans="3:11" ht="15.75" thickBot="1" x14ac:dyDescent="0.3">
      <c r="C12" s="8">
        <v>1819</v>
      </c>
      <c r="D12" s="8">
        <v>1</v>
      </c>
      <c r="E12" s="8">
        <v>0.33600000000000002</v>
      </c>
      <c r="F12" s="8">
        <v>1373</v>
      </c>
      <c r="G12" s="8">
        <f t="shared" si="0"/>
        <v>0.33600000000000002</v>
      </c>
      <c r="H12" s="8">
        <f t="shared" si="3"/>
        <v>17191</v>
      </c>
      <c r="I12" s="8">
        <f t="shared" si="3"/>
        <v>1.796</v>
      </c>
      <c r="J12" s="8">
        <f t="shared" si="1"/>
        <v>0.42246834657572085</v>
      </c>
      <c r="K12" s="8">
        <f t="shared" si="2"/>
        <v>0.12830404343477636</v>
      </c>
    </row>
    <row r="13" spans="3:11" ht="15.75" thickBot="1" x14ac:dyDescent="0.3">
      <c r="C13" s="8">
        <v>1786</v>
      </c>
      <c r="D13" s="8">
        <v>1</v>
      </c>
      <c r="E13" s="8">
        <v>0.317</v>
      </c>
      <c r="F13" s="8">
        <v>1758</v>
      </c>
      <c r="G13" s="8">
        <f t="shared" si="0"/>
        <v>0.317</v>
      </c>
      <c r="H13" s="8">
        <f t="shared" si="3"/>
        <v>18949</v>
      </c>
      <c r="I13" s="8">
        <f t="shared" si="3"/>
        <v>2.113</v>
      </c>
      <c r="J13" s="8">
        <f t="shared" si="1"/>
        <v>0.46567114765070877</v>
      </c>
      <c r="K13" s="8">
        <f t="shared" si="2"/>
        <v>0.15095013573367622</v>
      </c>
    </row>
    <row r="14" spans="3:11" ht="15.75" thickBot="1" x14ac:dyDescent="0.3">
      <c r="C14" s="8">
        <v>1762</v>
      </c>
      <c r="D14" s="8">
        <v>1</v>
      </c>
      <c r="E14" s="8">
        <v>0.36499999999999999</v>
      </c>
      <c r="F14" s="8">
        <v>1156</v>
      </c>
      <c r="G14" s="8">
        <f t="shared" si="0"/>
        <v>0.36499999999999999</v>
      </c>
      <c r="H14" s="8">
        <f t="shared" si="3"/>
        <v>20105</v>
      </c>
      <c r="I14" s="8">
        <f t="shared" si="3"/>
        <v>2.4779999999999998</v>
      </c>
      <c r="J14" s="8">
        <f t="shared" si="1"/>
        <v>0.4940798154793129</v>
      </c>
      <c r="K14" s="8">
        <f t="shared" si="2"/>
        <v>0.17702528932704667</v>
      </c>
    </row>
    <row r="15" spans="3:11" ht="15.75" thickBot="1" x14ac:dyDescent="0.3">
      <c r="C15" s="8">
        <v>1667</v>
      </c>
      <c r="D15" s="8">
        <v>1</v>
      </c>
      <c r="E15" s="8">
        <v>0.26800000000000002</v>
      </c>
      <c r="F15" s="8">
        <v>2461</v>
      </c>
      <c r="G15" s="8">
        <f t="shared" si="0"/>
        <v>0.26800000000000002</v>
      </c>
      <c r="H15" s="8">
        <f t="shared" si="3"/>
        <v>22566</v>
      </c>
      <c r="I15" s="8">
        <f t="shared" si="3"/>
        <v>2.7459999999999996</v>
      </c>
      <c r="J15" s="8">
        <f t="shared" si="1"/>
        <v>0.55455882198986195</v>
      </c>
      <c r="K15" s="8">
        <f t="shared" si="2"/>
        <v>0.19617088155450771</v>
      </c>
    </row>
    <row r="16" spans="3:11" ht="15.75" thickBot="1" x14ac:dyDescent="0.3">
      <c r="C16" s="8">
        <v>1645</v>
      </c>
      <c r="D16" s="8">
        <v>1</v>
      </c>
      <c r="E16" s="8">
        <v>0.28499999999999998</v>
      </c>
      <c r="F16" s="8">
        <v>1349</v>
      </c>
      <c r="G16" s="8">
        <f t="shared" si="0"/>
        <v>0.28499999999999998</v>
      </c>
      <c r="H16" s="8">
        <f t="shared" si="3"/>
        <v>23915</v>
      </c>
      <c r="I16" s="8">
        <f t="shared" si="3"/>
        <v>3.0309999999999997</v>
      </c>
      <c r="J16" s="8">
        <f t="shared" si="1"/>
        <v>0.58771045944729017</v>
      </c>
      <c r="K16" s="8">
        <f t="shared" si="2"/>
        <v>0.21653093299042714</v>
      </c>
    </row>
    <row r="17" spans="3:11" ht="15.75" thickBot="1" x14ac:dyDescent="0.3">
      <c r="C17" s="8">
        <v>1596</v>
      </c>
      <c r="D17" s="8">
        <v>1</v>
      </c>
      <c r="E17" s="8">
        <v>0.34399999999999997</v>
      </c>
      <c r="F17" s="8">
        <v>890.2</v>
      </c>
      <c r="G17" s="8">
        <f t="shared" si="0"/>
        <v>0.34399999999999997</v>
      </c>
      <c r="H17" s="8">
        <f t="shared" si="3"/>
        <v>24805.200000000001</v>
      </c>
      <c r="I17" s="8">
        <f t="shared" si="3"/>
        <v>3.3749999999999996</v>
      </c>
      <c r="J17" s="8">
        <f t="shared" si="1"/>
        <v>0.60958709967308888</v>
      </c>
      <c r="K17" s="8">
        <f t="shared" si="2"/>
        <v>0.24110587226746669</v>
      </c>
    </row>
    <row r="18" spans="3:11" ht="15.75" thickBot="1" x14ac:dyDescent="0.3">
      <c r="C18" s="8">
        <v>1584</v>
      </c>
      <c r="D18" s="8">
        <v>1</v>
      </c>
      <c r="E18" s="8">
        <v>0.31900000000000001</v>
      </c>
      <c r="F18" s="8">
        <v>1715</v>
      </c>
      <c r="G18" s="8">
        <f t="shared" si="0"/>
        <v>0.31900000000000001</v>
      </c>
      <c r="H18" s="8">
        <f t="shared" si="3"/>
        <v>26520.2</v>
      </c>
      <c r="I18" s="8">
        <f t="shared" si="3"/>
        <v>3.6939999999999995</v>
      </c>
      <c r="J18" s="8">
        <f t="shared" si="1"/>
        <v>0.65173317694476374</v>
      </c>
      <c r="K18" s="8">
        <f t="shared" si="2"/>
        <v>0.26389484212030279</v>
      </c>
    </row>
    <row r="19" spans="3:11" ht="15.75" thickBot="1" x14ac:dyDescent="0.3">
      <c r="C19" s="8">
        <v>1535</v>
      </c>
      <c r="D19" s="8">
        <v>1</v>
      </c>
      <c r="E19" s="8">
        <v>0.36499999999999999</v>
      </c>
      <c r="F19" s="8">
        <v>1460</v>
      </c>
      <c r="G19" s="8">
        <f t="shared" si="0"/>
        <v>0.36499999999999999</v>
      </c>
      <c r="H19" s="8">
        <f t="shared" si="3"/>
        <v>27980.2</v>
      </c>
      <c r="I19" s="8">
        <f t="shared" si="3"/>
        <v>4.0589999999999993</v>
      </c>
      <c r="J19" s="8">
        <f t="shared" si="1"/>
        <v>0.6876126363130699</v>
      </c>
      <c r="K19" s="8">
        <f t="shared" si="2"/>
        <v>0.28996999571367327</v>
      </c>
    </row>
    <row r="20" spans="3:11" ht="15.75" thickBot="1" x14ac:dyDescent="0.3">
      <c r="C20" s="8">
        <v>1509</v>
      </c>
      <c r="D20" s="8">
        <v>1</v>
      </c>
      <c r="E20" s="8">
        <v>0.32500000000000001</v>
      </c>
      <c r="F20" s="8">
        <v>990.2</v>
      </c>
      <c r="G20" s="8">
        <f t="shared" si="0"/>
        <v>0.32500000000000001</v>
      </c>
      <c r="H20" s="8">
        <f t="shared" si="3"/>
        <v>28970.400000000001</v>
      </c>
      <c r="I20" s="8">
        <f t="shared" si="3"/>
        <v>4.3839999999999995</v>
      </c>
      <c r="J20" s="8">
        <f t="shared" si="1"/>
        <v>0.71194677375587601</v>
      </c>
      <c r="K20" s="8">
        <f t="shared" si="2"/>
        <v>0.31318759822831821</v>
      </c>
    </row>
    <row r="21" spans="3:11" ht="15.75" thickBot="1" x14ac:dyDescent="0.3">
      <c r="C21" s="8">
        <v>1290</v>
      </c>
      <c r="D21" s="8">
        <v>1</v>
      </c>
      <c r="E21" s="8">
        <v>0.33200000000000002</v>
      </c>
      <c r="F21" s="8">
        <v>930.8</v>
      </c>
      <c r="G21" s="8">
        <f t="shared" si="0"/>
        <v>0.33200000000000002</v>
      </c>
      <c r="H21" s="8">
        <f t="shared" si="3"/>
        <v>29901.200000000001</v>
      </c>
      <c r="I21" s="8">
        <f t="shared" si="3"/>
        <v>4.7159999999999993</v>
      </c>
      <c r="J21" s="8">
        <f t="shared" si="1"/>
        <v>0.7348211578517797</v>
      </c>
      <c r="K21" s="8">
        <f t="shared" si="2"/>
        <v>0.33690527218174016</v>
      </c>
    </row>
    <row r="22" spans="3:11" ht="15.75" thickBot="1" x14ac:dyDescent="0.3">
      <c r="C22" s="8">
        <v>1269</v>
      </c>
      <c r="D22" s="8">
        <v>1</v>
      </c>
      <c r="E22" s="8">
        <v>0.34100000000000003</v>
      </c>
      <c r="F22" s="8">
        <v>791</v>
      </c>
      <c r="G22" s="8">
        <f t="shared" si="0"/>
        <v>0.34100000000000003</v>
      </c>
      <c r="H22" s="8">
        <f t="shared" si="3"/>
        <v>30692.2</v>
      </c>
      <c r="I22" s="8">
        <f t="shared" si="3"/>
        <v>5.0569999999999995</v>
      </c>
      <c r="J22" s="8">
        <f t="shared" si="1"/>
        <v>0.75425996083830726</v>
      </c>
      <c r="K22" s="8">
        <f t="shared" si="2"/>
        <v>0.36126589512787532</v>
      </c>
    </row>
    <row r="23" spans="3:11" ht="15.75" thickBot="1" x14ac:dyDescent="0.3">
      <c r="C23" s="8">
        <v>968</v>
      </c>
      <c r="D23" s="8">
        <v>1</v>
      </c>
      <c r="E23" s="8">
        <v>0.35899999999999999</v>
      </c>
      <c r="F23" s="8">
        <v>1270</v>
      </c>
      <c r="G23" s="8">
        <f t="shared" si="0"/>
        <v>0.35899999999999999</v>
      </c>
      <c r="H23" s="8">
        <f t="shared" si="3"/>
        <v>31962.2</v>
      </c>
      <c r="I23" s="8">
        <f t="shared" si="3"/>
        <v>5.4159999999999995</v>
      </c>
      <c r="J23" s="8">
        <f t="shared" si="1"/>
        <v>0.78547017549429965</v>
      </c>
      <c r="K23" s="8">
        <f t="shared" si="2"/>
        <v>0.38691241605943694</v>
      </c>
    </row>
    <row r="24" spans="3:11" ht="15.75" thickBot="1" x14ac:dyDescent="0.3">
      <c r="C24" s="8">
        <v>958</v>
      </c>
      <c r="D24" s="8">
        <v>2</v>
      </c>
      <c r="E24" s="8">
        <v>0.313</v>
      </c>
      <c r="F24" s="8">
        <v>1509</v>
      </c>
      <c r="G24" s="8">
        <f t="shared" si="0"/>
        <v>0.626</v>
      </c>
      <c r="H24" s="8">
        <f t="shared" si="3"/>
        <v>33471.199999999997</v>
      </c>
      <c r="I24" s="8">
        <f t="shared" si="3"/>
        <v>6.0419999999999998</v>
      </c>
      <c r="J24" s="8">
        <f t="shared" si="1"/>
        <v>0.82255380849893944</v>
      </c>
      <c r="K24" s="8">
        <f t="shared" si="2"/>
        <v>0.43163309044149156</v>
      </c>
    </row>
    <row r="25" spans="3:11" ht="15.75" thickBot="1" x14ac:dyDescent="0.3">
      <c r="C25" s="8">
        <v>874</v>
      </c>
      <c r="D25" s="8">
        <v>1</v>
      </c>
      <c r="E25" s="8">
        <v>0.31</v>
      </c>
      <c r="F25" s="8">
        <v>745.5</v>
      </c>
      <c r="G25" s="8">
        <f t="shared" si="0"/>
        <v>0.31</v>
      </c>
      <c r="H25" s="8">
        <f t="shared" ref="H25:I40" si="4">F25+H24</f>
        <v>34216.699999999997</v>
      </c>
      <c r="I25" s="8">
        <f t="shared" si="4"/>
        <v>6.3519999999999994</v>
      </c>
      <c r="J25" s="8">
        <f t="shared" si="1"/>
        <v>0.84087445025172869</v>
      </c>
      <c r="K25" s="8">
        <f t="shared" si="2"/>
        <v>0.45377911130161436</v>
      </c>
    </row>
    <row r="26" spans="3:11" ht="15.75" thickBot="1" x14ac:dyDescent="0.3">
      <c r="C26" s="8">
        <v>714</v>
      </c>
      <c r="D26" s="8">
        <v>1</v>
      </c>
      <c r="E26" s="8">
        <v>0.30299999999999999</v>
      </c>
      <c r="F26" s="8">
        <v>819.3</v>
      </c>
      <c r="G26" s="8">
        <f t="shared" si="0"/>
        <v>0.30299999999999999</v>
      </c>
      <c r="H26" s="8">
        <f t="shared" si="4"/>
        <v>35036</v>
      </c>
      <c r="I26" s="8">
        <f t="shared" si="4"/>
        <v>6.6549999999999994</v>
      </c>
      <c r="J26" s="8">
        <f t="shared" si="1"/>
        <v>0.86100872495066938</v>
      </c>
      <c r="K26" s="8">
        <f t="shared" si="2"/>
        <v>0.47542506072296026</v>
      </c>
    </row>
    <row r="27" spans="3:11" ht="15.75" thickBot="1" x14ac:dyDescent="0.3">
      <c r="C27" s="8">
        <v>659</v>
      </c>
      <c r="D27" s="8">
        <v>1</v>
      </c>
      <c r="E27" s="8">
        <v>0.28599999999999998</v>
      </c>
      <c r="F27" s="8">
        <v>497.3</v>
      </c>
      <c r="G27" s="8">
        <f t="shared" si="0"/>
        <v>0.28599999999999998</v>
      </c>
      <c r="H27" s="8">
        <f t="shared" si="4"/>
        <v>35533.300000000003</v>
      </c>
      <c r="I27" s="8">
        <f t="shared" si="4"/>
        <v>6.9409999999999989</v>
      </c>
      <c r="J27" s="8">
        <f t="shared" si="1"/>
        <v>0.87322985861084657</v>
      </c>
      <c r="K27" s="8">
        <f t="shared" si="2"/>
        <v>0.4958565509358478</v>
      </c>
    </row>
    <row r="28" spans="3:11" ht="15.75" thickBot="1" x14ac:dyDescent="0.3">
      <c r="C28" s="8">
        <v>601</v>
      </c>
      <c r="D28" s="8">
        <v>1</v>
      </c>
      <c r="E28" s="8">
        <v>0.29499999999999998</v>
      </c>
      <c r="F28" s="8">
        <v>512.70000000000005</v>
      </c>
      <c r="G28" s="8">
        <f t="shared" si="0"/>
        <v>0.29499999999999998</v>
      </c>
      <c r="H28" s="8">
        <f t="shared" si="4"/>
        <v>36046</v>
      </c>
      <c r="I28" s="8">
        <f t="shared" si="4"/>
        <v>7.2359999999999989</v>
      </c>
      <c r="J28" s="8">
        <f t="shared" si="1"/>
        <v>0.8858294468424428</v>
      </c>
      <c r="K28" s="8">
        <f t="shared" si="2"/>
        <v>0.51693099014144861</v>
      </c>
    </row>
    <row r="29" spans="3:11" ht="15.75" thickBot="1" x14ac:dyDescent="0.3">
      <c r="C29" s="8">
        <v>601</v>
      </c>
      <c r="D29" s="8">
        <v>1</v>
      </c>
      <c r="E29" s="8">
        <v>0.29499999999999998</v>
      </c>
      <c r="F29" s="8">
        <v>512.70000000000005</v>
      </c>
      <c r="G29" s="8">
        <f t="shared" si="0"/>
        <v>0.29499999999999998</v>
      </c>
      <c r="H29" s="8">
        <f t="shared" si="4"/>
        <v>36558.699999999997</v>
      </c>
      <c r="I29" s="8">
        <f t="shared" si="4"/>
        <v>7.5309999999999988</v>
      </c>
      <c r="J29" s="8">
        <f t="shared" si="1"/>
        <v>0.89842903507403904</v>
      </c>
      <c r="K29" s="8">
        <f t="shared" si="2"/>
        <v>0.53800542934704942</v>
      </c>
    </row>
    <row r="30" spans="3:11" ht="15.75" thickBot="1" x14ac:dyDescent="0.3">
      <c r="C30" s="8">
        <v>585</v>
      </c>
      <c r="D30" s="8">
        <v>1</v>
      </c>
      <c r="E30" s="8">
        <v>0.27900000000000003</v>
      </c>
      <c r="F30" s="8">
        <v>767.6</v>
      </c>
      <c r="G30" s="8">
        <f t="shared" si="0"/>
        <v>0.27900000000000003</v>
      </c>
      <c r="H30" s="8">
        <f t="shared" si="4"/>
        <v>37326.299999999996</v>
      </c>
      <c r="I30" s="8">
        <f t="shared" si="4"/>
        <v>7.8099999999999987</v>
      </c>
      <c r="J30" s="8">
        <f t="shared" si="1"/>
        <v>0.91729278371178691</v>
      </c>
      <c r="K30" s="8">
        <f t="shared" si="2"/>
        <v>0.55793684812115996</v>
      </c>
    </row>
    <row r="31" spans="3:11" ht="15.75" thickBot="1" x14ac:dyDescent="0.3">
      <c r="C31" s="8">
        <v>585</v>
      </c>
      <c r="D31" s="8">
        <v>1</v>
      </c>
      <c r="E31" s="8">
        <v>0.27900000000000003</v>
      </c>
      <c r="F31" s="8">
        <v>767.6</v>
      </c>
      <c r="G31" s="8">
        <f t="shared" si="0"/>
        <v>0.27900000000000003</v>
      </c>
      <c r="H31" s="8">
        <f t="shared" si="4"/>
        <v>38093.899999999994</v>
      </c>
      <c r="I31" s="8">
        <f t="shared" si="4"/>
        <v>8.0889999999999986</v>
      </c>
      <c r="J31" s="8">
        <f t="shared" si="1"/>
        <v>0.93615653234953466</v>
      </c>
      <c r="K31" s="8">
        <f t="shared" si="2"/>
        <v>0.57786826689527049</v>
      </c>
    </row>
    <row r="32" spans="3:11" ht="15.75" thickBot="1" x14ac:dyDescent="0.3">
      <c r="C32" s="8">
        <v>472</v>
      </c>
      <c r="D32" s="8">
        <v>1</v>
      </c>
      <c r="E32" s="8">
        <v>0.33200000000000002</v>
      </c>
      <c r="F32" s="8">
        <v>294.2</v>
      </c>
      <c r="G32" s="8">
        <f t="shared" si="0"/>
        <v>0.33200000000000002</v>
      </c>
      <c r="H32" s="8">
        <f t="shared" si="4"/>
        <v>38388.099999999991</v>
      </c>
      <c r="I32" s="8">
        <f t="shared" si="4"/>
        <v>8.4209999999999994</v>
      </c>
      <c r="J32" s="8">
        <f t="shared" si="1"/>
        <v>0.94338648916196999</v>
      </c>
      <c r="K32" s="8">
        <f t="shared" si="2"/>
        <v>0.60158594084869255</v>
      </c>
    </row>
    <row r="33" spans="3:38" ht="15.75" thickBot="1" x14ac:dyDescent="0.3">
      <c r="C33" s="8">
        <v>440</v>
      </c>
      <c r="D33" s="8">
        <v>1</v>
      </c>
      <c r="E33" s="8">
        <v>0.32100000000000001</v>
      </c>
      <c r="F33" s="8">
        <v>317.60000000000002</v>
      </c>
      <c r="G33" s="8">
        <f t="shared" si="0"/>
        <v>0.32100000000000001</v>
      </c>
      <c r="H33" s="8">
        <f t="shared" si="4"/>
        <v>38705.69999999999</v>
      </c>
      <c r="I33" s="8">
        <f t="shared" si="4"/>
        <v>8.7419999999999991</v>
      </c>
      <c r="J33" s="8">
        <f t="shared" si="1"/>
        <v>0.95119150032318511</v>
      </c>
      <c r="K33" s="8">
        <f t="shared" si="2"/>
        <v>0.62451778825546489</v>
      </c>
    </row>
    <row r="34" spans="3:38" ht="15.75" thickBot="1" x14ac:dyDescent="0.3">
      <c r="C34" s="8">
        <v>472</v>
      </c>
      <c r="D34" s="8">
        <v>1</v>
      </c>
      <c r="E34" s="8">
        <v>0.33200000000000002</v>
      </c>
      <c r="F34" s="8">
        <v>294.2</v>
      </c>
      <c r="G34" s="8">
        <f t="shared" si="0"/>
        <v>0.33200000000000002</v>
      </c>
      <c r="H34" s="8">
        <f t="shared" si="4"/>
        <v>38999.899999999987</v>
      </c>
      <c r="I34" s="8">
        <f t="shared" si="4"/>
        <v>9.0739999999999998</v>
      </c>
      <c r="J34" s="8">
        <f t="shared" si="1"/>
        <v>0.95842145713562044</v>
      </c>
      <c r="K34" s="8">
        <f t="shared" si="2"/>
        <v>0.64823546220888684</v>
      </c>
    </row>
    <row r="35" spans="3:38" ht="15.75" thickBot="1" x14ac:dyDescent="0.3">
      <c r="C35" s="8">
        <v>440</v>
      </c>
      <c r="D35" s="8">
        <v>1</v>
      </c>
      <c r="E35" s="8">
        <v>0.32100000000000001</v>
      </c>
      <c r="F35" s="8">
        <v>317.60000000000002</v>
      </c>
      <c r="G35" s="8">
        <f t="shared" si="0"/>
        <v>0.32100000000000001</v>
      </c>
      <c r="H35" s="8">
        <f t="shared" si="4"/>
        <v>39317.499999999985</v>
      </c>
      <c r="I35" s="8">
        <f t="shared" si="4"/>
        <v>9.3949999999999996</v>
      </c>
      <c r="J35" s="8">
        <f t="shared" si="1"/>
        <v>0.96622646829683556</v>
      </c>
      <c r="K35" s="8">
        <f t="shared" si="2"/>
        <v>0.67116730961565918</v>
      </c>
    </row>
    <row r="36" spans="3:38" ht="15.75" thickBot="1" x14ac:dyDescent="0.3">
      <c r="C36" s="8">
        <v>361</v>
      </c>
      <c r="D36" s="8">
        <v>1</v>
      </c>
      <c r="E36" s="8">
        <v>0.28100000000000003</v>
      </c>
      <c r="F36" s="8">
        <v>225</v>
      </c>
      <c r="G36" s="8">
        <f t="shared" si="0"/>
        <v>0.28100000000000003</v>
      </c>
      <c r="H36" s="8">
        <f t="shared" si="4"/>
        <v>39542.499999999985</v>
      </c>
      <c r="I36" s="8">
        <f t="shared" si="4"/>
        <v>9.6760000000000002</v>
      </c>
      <c r="J36" s="8">
        <f t="shared" si="1"/>
        <v>0.97175583703510193</v>
      </c>
      <c r="K36" s="8">
        <f t="shared" si="2"/>
        <v>0.69124160594370609</v>
      </c>
      <c r="AC36" s="9" t="s">
        <v>15</v>
      </c>
      <c r="AD36" s="10"/>
      <c r="AE36" s="10"/>
      <c r="AF36" s="10"/>
      <c r="AG36" s="10"/>
      <c r="AH36" s="11"/>
    </row>
    <row r="37" spans="3:38" ht="26.25" thickBot="1" x14ac:dyDescent="0.3">
      <c r="C37" s="8">
        <v>247</v>
      </c>
      <c r="D37" s="8">
        <v>1</v>
      </c>
      <c r="E37" s="8">
        <v>0.26300000000000001</v>
      </c>
      <c r="F37" s="8">
        <v>299.8</v>
      </c>
      <c r="G37" s="8">
        <f t="shared" si="0"/>
        <v>0.26300000000000001</v>
      </c>
      <c r="H37" s="8">
        <f t="shared" si="4"/>
        <v>39842.299999999988</v>
      </c>
      <c r="I37" s="8">
        <f t="shared" si="4"/>
        <v>9.9390000000000001</v>
      </c>
      <c r="J37" s="8">
        <f t="shared" si="1"/>
        <v>0.97912341369168976</v>
      </c>
      <c r="K37" s="8">
        <f t="shared" si="2"/>
        <v>0.71003000428632645</v>
      </c>
      <c r="AC37" s="12"/>
      <c r="AD37" s="13"/>
      <c r="AE37" s="13"/>
      <c r="AF37" s="13"/>
      <c r="AG37" s="13"/>
      <c r="AH37" s="14"/>
      <c r="AL37" s="15"/>
    </row>
    <row r="38" spans="3:38" ht="15.75" thickBot="1" x14ac:dyDescent="0.3">
      <c r="C38" s="8">
        <v>180</v>
      </c>
      <c r="D38" s="8">
        <v>1</v>
      </c>
      <c r="E38" s="8">
        <v>0.30099999999999999</v>
      </c>
      <c r="F38" s="8">
        <v>135.80000000000001</v>
      </c>
      <c r="G38" s="8">
        <f t="shared" si="0"/>
        <v>0.30099999999999999</v>
      </c>
      <c r="H38" s="8">
        <f t="shared" si="4"/>
        <v>39978.099999999991</v>
      </c>
      <c r="I38" s="8">
        <f t="shared" si="4"/>
        <v>10.24</v>
      </c>
      <c r="J38" s="8">
        <f t="shared" si="1"/>
        <v>0.98246069491238575</v>
      </c>
      <c r="K38" s="8">
        <f t="shared" si="2"/>
        <v>0.73153307615373608</v>
      </c>
      <c r="AL38" s="16"/>
    </row>
    <row r="39" spans="3:38" ht="15.75" thickBot="1" x14ac:dyDescent="0.3">
      <c r="C39" s="8">
        <v>180</v>
      </c>
      <c r="D39" s="8">
        <v>1</v>
      </c>
      <c r="E39" s="8">
        <v>0.30099999999999999</v>
      </c>
      <c r="F39" s="8">
        <v>135.80000000000001</v>
      </c>
      <c r="G39" s="8">
        <f t="shared" si="0"/>
        <v>0.30099999999999999</v>
      </c>
      <c r="H39" s="8">
        <f t="shared" si="4"/>
        <v>40113.899999999994</v>
      </c>
      <c r="I39" s="8">
        <f t="shared" si="4"/>
        <v>10.541</v>
      </c>
      <c r="J39" s="8">
        <f t="shared" si="1"/>
        <v>0.98579797613308173</v>
      </c>
      <c r="K39" s="8">
        <f t="shared" si="2"/>
        <v>0.75303614802114571</v>
      </c>
      <c r="AL39" s="16"/>
    </row>
    <row r="40" spans="3:38" ht="15.75" thickBot="1" x14ac:dyDescent="0.3">
      <c r="C40" s="8">
        <v>157</v>
      </c>
      <c r="D40" s="8">
        <v>1</v>
      </c>
      <c r="E40" s="8">
        <v>0.27800000000000002</v>
      </c>
      <c r="F40" s="8">
        <v>128.80000000000001</v>
      </c>
      <c r="G40" s="8">
        <f t="shared" si="0"/>
        <v>0.27800000000000002</v>
      </c>
      <c r="H40" s="8">
        <f t="shared" si="4"/>
        <v>40242.699999999997</v>
      </c>
      <c r="I40" s="8">
        <f t="shared" si="4"/>
        <v>10.819000000000001</v>
      </c>
      <c r="J40" s="8">
        <f t="shared" si="1"/>
        <v>0.98896323254858709</v>
      </c>
      <c r="K40" s="8">
        <f t="shared" si="2"/>
        <v>0.77289612801828822</v>
      </c>
      <c r="AL40" s="16"/>
    </row>
    <row r="41" spans="3:38" ht="15.75" thickBot="1" x14ac:dyDescent="0.3">
      <c r="C41" s="8">
        <v>87</v>
      </c>
      <c r="D41" s="8">
        <v>0</v>
      </c>
      <c r="E41" s="8">
        <v>0.313</v>
      </c>
      <c r="F41" s="8">
        <v>42.8</v>
      </c>
      <c r="G41" s="8">
        <f t="shared" si="0"/>
        <v>0</v>
      </c>
      <c r="H41" s="8">
        <f t="shared" ref="H41:I53" si="5">F41+H40</f>
        <v>40285.5</v>
      </c>
      <c r="I41" s="8">
        <f t="shared" si="5"/>
        <v>10.819000000000001</v>
      </c>
      <c r="J41" s="8">
        <f t="shared" si="1"/>
        <v>0.99001504135746632</v>
      </c>
      <c r="K41" s="8">
        <f t="shared" si="2"/>
        <v>0.77289612801828822</v>
      </c>
      <c r="AL41" s="16"/>
    </row>
    <row r="42" spans="3:38" ht="15.75" thickBot="1" x14ac:dyDescent="0.3">
      <c r="C42" s="8">
        <v>87</v>
      </c>
      <c r="D42" s="8">
        <v>0</v>
      </c>
      <c r="E42" s="8">
        <v>0.313</v>
      </c>
      <c r="F42" s="8">
        <v>42.8</v>
      </c>
      <c r="G42" s="8">
        <f t="shared" si="0"/>
        <v>0</v>
      </c>
      <c r="H42" s="8">
        <f t="shared" si="5"/>
        <v>40328.300000000003</v>
      </c>
      <c r="I42" s="8">
        <f t="shared" si="5"/>
        <v>10.819000000000001</v>
      </c>
      <c r="J42" s="8">
        <f t="shared" si="1"/>
        <v>0.99106685016634555</v>
      </c>
      <c r="K42" s="8">
        <f t="shared" si="2"/>
        <v>0.77289612801828822</v>
      </c>
      <c r="AL42" s="16"/>
    </row>
    <row r="43" spans="3:38" ht="15.75" thickBot="1" x14ac:dyDescent="0.3">
      <c r="C43" s="8">
        <v>69.400000000000006</v>
      </c>
      <c r="D43" s="8">
        <v>1</v>
      </c>
      <c r="E43" s="8">
        <v>0.16600000000000001</v>
      </c>
      <c r="F43" s="8">
        <v>40.98</v>
      </c>
      <c r="G43" s="8">
        <f t="shared" si="0"/>
        <v>0.16600000000000001</v>
      </c>
      <c r="H43" s="8">
        <f t="shared" si="5"/>
        <v>40369.280000000006</v>
      </c>
      <c r="I43" s="8">
        <f t="shared" si="5"/>
        <v>10.985000000000001</v>
      </c>
      <c r="J43" s="8">
        <f t="shared" si="1"/>
        <v>0.99207393252587517</v>
      </c>
      <c r="K43" s="8">
        <f t="shared" si="2"/>
        <v>0.78475496499499919</v>
      </c>
      <c r="AL43" s="16"/>
    </row>
    <row r="44" spans="3:38" ht="15.75" thickBot="1" x14ac:dyDescent="0.3">
      <c r="C44" s="8">
        <v>51.6</v>
      </c>
      <c r="D44" s="8">
        <v>1</v>
      </c>
      <c r="E44" s="8">
        <v>0.33900000000000002</v>
      </c>
      <c r="F44" s="8">
        <v>59.29</v>
      </c>
      <c r="G44" s="8">
        <f t="shared" si="0"/>
        <v>0.33900000000000002</v>
      </c>
      <c r="H44" s="8">
        <f t="shared" si="5"/>
        <v>40428.570000000007</v>
      </c>
      <c r="I44" s="8">
        <f t="shared" si="5"/>
        <v>11.324000000000002</v>
      </c>
      <c r="J44" s="8">
        <f t="shared" si="1"/>
        <v>0.99353098262583883</v>
      </c>
      <c r="K44" s="8">
        <f t="shared" si="2"/>
        <v>0.80897271038719809</v>
      </c>
      <c r="AL44" s="16"/>
    </row>
    <row r="45" spans="3:38" ht="15.75" thickBot="1" x14ac:dyDescent="0.3">
      <c r="C45" s="8">
        <v>45.6</v>
      </c>
      <c r="D45" s="8">
        <v>1</v>
      </c>
      <c r="E45" s="8">
        <v>0.33</v>
      </c>
      <c r="F45" s="8">
        <v>40.39</v>
      </c>
      <c r="G45" s="8">
        <f t="shared" si="0"/>
        <v>0.33</v>
      </c>
      <c r="H45" s="8">
        <f t="shared" si="5"/>
        <v>40468.960000000006</v>
      </c>
      <c r="I45" s="8">
        <f t="shared" si="5"/>
        <v>11.654000000000002</v>
      </c>
      <c r="J45" s="8">
        <f t="shared" si="1"/>
        <v>0.99452356575178802</v>
      </c>
      <c r="K45" s="8">
        <f t="shared" si="2"/>
        <v>0.83254750678668377</v>
      </c>
      <c r="AL45" s="16"/>
    </row>
    <row r="46" spans="3:38" ht="15.75" thickBot="1" x14ac:dyDescent="0.3">
      <c r="C46" s="8">
        <v>51.6</v>
      </c>
      <c r="D46" s="8">
        <v>1</v>
      </c>
      <c r="E46" s="8">
        <v>0.33900000000000002</v>
      </c>
      <c r="F46" s="8">
        <v>59.29</v>
      </c>
      <c r="G46" s="8">
        <f t="shared" si="0"/>
        <v>0.33900000000000002</v>
      </c>
      <c r="H46" s="8">
        <f t="shared" si="5"/>
        <v>40528.250000000007</v>
      </c>
      <c r="I46" s="8">
        <f t="shared" si="5"/>
        <v>11.993000000000002</v>
      </c>
      <c r="J46" s="8">
        <f t="shared" si="1"/>
        <v>0.99598061585175168</v>
      </c>
      <c r="K46" s="8">
        <f t="shared" si="2"/>
        <v>0.85676525217888266</v>
      </c>
      <c r="Y46" s="3">
        <f>0.77558333</f>
        <v>0.77558333000000002</v>
      </c>
      <c r="AL46" s="16"/>
    </row>
    <row r="47" spans="3:38" ht="15.75" thickBot="1" x14ac:dyDescent="0.3">
      <c r="C47" s="8">
        <v>31.9</v>
      </c>
      <c r="D47" s="8">
        <v>1</v>
      </c>
      <c r="E47" s="8">
        <v>0.32300000000000001</v>
      </c>
      <c r="F47" s="8">
        <v>26.16</v>
      </c>
      <c r="G47" s="8">
        <f t="shared" si="0"/>
        <v>0.32300000000000001</v>
      </c>
      <c r="H47" s="8">
        <f t="shared" si="5"/>
        <v>40554.410000000011</v>
      </c>
      <c r="I47" s="8">
        <f t="shared" si="5"/>
        <v>12.316000000000003</v>
      </c>
      <c r="J47" s="8">
        <f t="shared" si="1"/>
        <v>0.99662349712372089</v>
      </c>
      <c r="K47" s="8">
        <f t="shared" si="2"/>
        <v>0.87983997713959139</v>
      </c>
      <c r="AL47" s="16"/>
    </row>
    <row r="48" spans="3:38" ht="21.75" thickBot="1" x14ac:dyDescent="0.3">
      <c r="C48" s="8">
        <v>29.4</v>
      </c>
      <c r="D48" s="8">
        <v>1</v>
      </c>
      <c r="E48" s="8">
        <v>0.219</v>
      </c>
      <c r="F48" s="8">
        <v>43.45</v>
      </c>
      <c r="G48" s="8">
        <f t="shared" si="0"/>
        <v>0.219</v>
      </c>
      <c r="H48" s="8">
        <f t="shared" si="5"/>
        <v>40597.860000000008</v>
      </c>
      <c r="I48" s="8">
        <f t="shared" si="5"/>
        <v>12.535000000000002</v>
      </c>
      <c r="J48" s="8">
        <f t="shared" si="1"/>
        <v>0.99769127966451043</v>
      </c>
      <c r="K48" s="8">
        <f t="shared" si="2"/>
        <v>0.89548506929561367</v>
      </c>
      <c r="S48" s="17" t="s">
        <v>16</v>
      </c>
      <c r="T48" s="18">
        <f>(Y46-0.5)/0.5</f>
        <v>0.55116666000000003</v>
      </c>
      <c r="AL48" s="16"/>
    </row>
    <row r="49" spans="3:38" ht="21.75" thickBot="1" x14ac:dyDescent="0.3">
      <c r="C49" s="8">
        <v>27.3</v>
      </c>
      <c r="D49" s="8">
        <v>1</v>
      </c>
      <c r="E49" s="8">
        <v>0.32</v>
      </c>
      <c r="F49" s="8">
        <v>20.62</v>
      </c>
      <c r="G49" s="8">
        <f t="shared" si="0"/>
        <v>0.32</v>
      </c>
      <c r="H49" s="8">
        <f t="shared" si="5"/>
        <v>40618.48000000001</v>
      </c>
      <c r="I49" s="8">
        <f t="shared" si="5"/>
        <v>12.855000000000002</v>
      </c>
      <c r="J49" s="8">
        <f t="shared" si="1"/>
        <v>0.99819801559065735</v>
      </c>
      <c r="K49" s="8">
        <f t="shared" si="2"/>
        <v>0.91834547792541787</v>
      </c>
      <c r="S49" s="17" t="s">
        <v>17</v>
      </c>
      <c r="T49" s="18">
        <f>-5.05971*10^(-4)+1.747525*T48-1.468855*T48^(2)+0.701023*T48^(3)</f>
        <v>0.63383237091382583</v>
      </c>
      <c r="X49" s="19"/>
      <c r="AL49" s="16"/>
    </row>
    <row r="50" spans="3:38" ht="15.75" thickBot="1" x14ac:dyDescent="0.3">
      <c r="C50" s="8">
        <v>19.399999999999999</v>
      </c>
      <c r="D50" s="8">
        <v>1</v>
      </c>
      <c r="E50" s="8">
        <v>0.313</v>
      </c>
      <c r="F50" s="8">
        <v>22.31</v>
      </c>
      <c r="G50" s="8">
        <f t="shared" si="0"/>
        <v>0.313</v>
      </c>
      <c r="H50" s="8">
        <f t="shared" si="5"/>
        <v>40640.790000000008</v>
      </c>
      <c r="I50" s="8">
        <f t="shared" si="5"/>
        <v>13.168000000000003</v>
      </c>
      <c r="J50" s="8">
        <f t="shared" si="1"/>
        <v>0.99874628321977166</v>
      </c>
      <c r="K50" s="8">
        <f t="shared" si="2"/>
        <v>0.94070581511644524</v>
      </c>
      <c r="AL50" s="16"/>
    </row>
    <row r="51" spans="3:38" ht="15.75" thickBot="1" x14ac:dyDescent="0.3">
      <c r="C51" s="8">
        <v>19.399999999999999</v>
      </c>
      <c r="D51" s="8">
        <v>1</v>
      </c>
      <c r="E51" s="8">
        <v>0.313</v>
      </c>
      <c r="F51" s="8">
        <v>22.31</v>
      </c>
      <c r="G51" s="8">
        <f t="shared" si="0"/>
        <v>0.313</v>
      </c>
      <c r="H51" s="8">
        <f t="shared" si="5"/>
        <v>40663.100000000006</v>
      </c>
      <c r="I51" s="8">
        <f t="shared" si="5"/>
        <v>13.481000000000003</v>
      </c>
      <c r="J51" s="8">
        <f t="shared" si="1"/>
        <v>0.99929455084888597</v>
      </c>
      <c r="K51" s="8">
        <f t="shared" si="2"/>
        <v>0.9630661523074725</v>
      </c>
      <c r="AL51" s="16"/>
    </row>
    <row r="52" spans="3:38" ht="15.75" thickBot="1" x14ac:dyDescent="0.3">
      <c r="C52" s="8">
        <v>16.899999999999999</v>
      </c>
      <c r="D52" s="8">
        <v>1</v>
      </c>
      <c r="E52" s="8">
        <v>0.30199999999999999</v>
      </c>
      <c r="F52" s="8">
        <v>19.43</v>
      </c>
      <c r="G52" s="8">
        <f t="shared" si="0"/>
        <v>0.30199999999999999</v>
      </c>
      <c r="H52" s="8">
        <f t="shared" si="5"/>
        <v>40682.530000000006</v>
      </c>
      <c r="I52" s="8">
        <f t="shared" si="5"/>
        <v>13.783000000000003</v>
      </c>
      <c r="J52" s="8">
        <f t="shared" si="1"/>
        <v>0.99977204255815044</v>
      </c>
      <c r="K52" s="8">
        <f t="shared" si="2"/>
        <v>0.98464066295185027</v>
      </c>
      <c r="AL52" s="16"/>
    </row>
    <row r="53" spans="3:38" ht="15.75" thickBot="1" x14ac:dyDescent="0.3">
      <c r="C53" s="8">
        <v>11.8</v>
      </c>
      <c r="D53" s="8">
        <v>1</v>
      </c>
      <c r="E53" s="8">
        <v>0.215</v>
      </c>
      <c r="F53" s="8">
        <v>9.2759999999999998</v>
      </c>
      <c r="G53" s="8">
        <f t="shared" si="0"/>
        <v>0.215</v>
      </c>
      <c r="H53" s="20">
        <f t="shared" si="5"/>
        <v>40691.806000000004</v>
      </c>
      <c r="I53" s="20">
        <f t="shared" si="5"/>
        <v>13.998000000000003</v>
      </c>
      <c r="J53" s="8">
        <f t="shared" si="1"/>
        <v>1</v>
      </c>
      <c r="K53" s="8">
        <f t="shared" si="2"/>
        <v>1</v>
      </c>
      <c r="AL53" s="16"/>
    </row>
    <row r="54" spans="3:38" x14ac:dyDescent="0.25">
      <c r="AL54" s="16"/>
    </row>
    <row r="55" spans="3:38" x14ac:dyDescent="0.25">
      <c r="J55" s="4">
        <v>0</v>
      </c>
      <c r="K55" s="4">
        <v>0</v>
      </c>
      <c r="AL55" s="16"/>
    </row>
    <row r="56" spans="3:38" x14ac:dyDescent="0.25">
      <c r="J56" s="4">
        <v>0.05</v>
      </c>
      <c r="K56" s="4">
        <v>0.05</v>
      </c>
      <c r="AL56" s="16"/>
    </row>
    <row r="57" spans="3:38" x14ac:dyDescent="0.25">
      <c r="J57" s="4">
        <v>0.1</v>
      </c>
      <c r="K57" s="4">
        <v>0.1</v>
      </c>
      <c r="AL57" s="16"/>
    </row>
    <row r="58" spans="3:38" x14ac:dyDescent="0.25">
      <c r="J58" s="4">
        <v>0.15</v>
      </c>
      <c r="K58" s="4">
        <v>0.15</v>
      </c>
      <c r="AL58" s="16"/>
    </row>
    <row r="59" spans="3:38" x14ac:dyDescent="0.25">
      <c r="J59" s="4">
        <v>0.2</v>
      </c>
      <c r="K59" s="4">
        <v>0.2</v>
      </c>
      <c r="AL59" s="16"/>
    </row>
    <row r="60" spans="3:38" x14ac:dyDescent="0.25">
      <c r="J60" s="4">
        <v>0.25</v>
      </c>
      <c r="K60" s="4">
        <v>0.25</v>
      </c>
      <c r="AL60" s="16"/>
    </row>
    <row r="61" spans="3:38" x14ac:dyDescent="0.25">
      <c r="J61" s="4">
        <v>0.3</v>
      </c>
      <c r="K61" s="4">
        <v>0.3</v>
      </c>
      <c r="AL61" s="16"/>
    </row>
    <row r="62" spans="3:38" x14ac:dyDescent="0.25">
      <c r="J62" s="4">
        <v>0.35</v>
      </c>
      <c r="K62" s="4">
        <v>0.35</v>
      </c>
      <c r="AL62" s="16"/>
    </row>
    <row r="63" spans="3:38" x14ac:dyDescent="0.25">
      <c r="J63" s="4">
        <v>0.4</v>
      </c>
      <c r="K63" s="4">
        <v>0.4</v>
      </c>
      <c r="AL63" s="16"/>
    </row>
    <row r="64" spans="3:38" x14ac:dyDescent="0.25">
      <c r="J64" s="4">
        <v>0.45</v>
      </c>
      <c r="K64" s="4">
        <v>0.45</v>
      </c>
      <c r="AL64" s="16"/>
    </row>
    <row r="65" spans="10:38" x14ac:dyDescent="0.25">
      <c r="J65" s="4">
        <v>0.5</v>
      </c>
      <c r="K65" s="4">
        <v>0.5</v>
      </c>
      <c r="AL65" s="16"/>
    </row>
    <row r="66" spans="10:38" x14ac:dyDescent="0.25">
      <c r="J66" s="4">
        <v>0.55000000000000004</v>
      </c>
      <c r="K66" s="4">
        <v>0.55000000000000004</v>
      </c>
      <c r="AL66" s="16"/>
    </row>
    <row r="67" spans="10:38" x14ac:dyDescent="0.25">
      <c r="J67" s="4">
        <v>0.6</v>
      </c>
      <c r="K67" s="4">
        <v>0.6</v>
      </c>
      <c r="AL67" s="16"/>
    </row>
    <row r="68" spans="10:38" x14ac:dyDescent="0.25">
      <c r="J68" s="4">
        <v>0.65</v>
      </c>
      <c r="K68" s="4">
        <v>0.65</v>
      </c>
      <c r="AL68" s="16"/>
    </row>
    <row r="69" spans="10:38" x14ac:dyDescent="0.25">
      <c r="J69" s="4">
        <v>0.7</v>
      </c>
      <c r="K69" s="4">
        <v>0.7</v>
      </c>
      <c r="AL69" s="16"/>
    </row>
    <row r="70" spans="10:38" x14ac:dyDescent="0.25">
      <c r="J70" s="4">
        <v>0.75</v>
      </c>
      <c r="K70" s="4">
        <v>0.75</v>
      </c>
      <c r="AL70" s="16"/>
    </row>
    <row r="71" spans="10:38" x14ac:dyDescent="0.25">
      <c r="J71" s="4">
        <v>0.8</v>
      </c>
      <c r="K71" s="4">
        <v>0.8</v>
      </c>
      <c r="AL71" s="16"/>
    </row>
    <row r="72" spans="10:38" x14ac:dyDescent="0.25">
      <c r="J72" s="4">
        <v>0.85</v>
      </c>
      <c r="K72" s="4">
        <v>0.85</v>
      </c>
      <c r="AL72" s="16"/>
    </row>
    <row r="73" spans="10:38" x14ac:dyDescent="0.25">
      <c r="J73" s="4">
        <v>0.9</v>
      </c>
      <c r="K73" s="4">
        <v>0.9</v>
      </c>
      <c r="AL73" s="16"/>
    </row>
    <row r="74" spans="10:38" x14ac:dyDescent="0.25">
      <c r="J74" s="4">
        <v>0.95</v>
      </c>
      <c r="K74" s="4">
        <v>0.95</v>
      </c>
      <c r="AL74" s="16"/>
    </row>
    <row r="75" spans="10:38" x14ac:dyDescent="0.25">
      <c r="J75" s="4">
        <v>1</v>
      </c>
      <c r="K75" s="4">
        <v>1</v>
      </c>
      <c r="AL75" s="16"/>
    </row>
    <row r="76" spans="10:38" x14ac:dyDescent="0.25">
      <c r="AL76" s="16"/>
    </row>
  </sheetData>
  <mergeCells count="2">
    <mergeCell ref="C2:K2"/>
    <mergeCell ref="AC36:AH37"/>
  </mergeCells>
  <pageMargins left="0.7" right="0.7" top="0.75" bottom="0.75" header="0.3" footer="0.3"/>
  <pageSetup paperSize="16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Lorenz Coefficient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Mahmoud Ahmed Mohmed Ramadan</dc:creator>
  <cp:lastModifiedBy>Mahmoud Ahmed Mohmed Ramadan</cp:lastModifiedBy>
  <dcterms:created xsi:type="dcterms:W3CDTF">2024-07-15T20:06:19Z</dcterms:created>
  <dcterms:modified xsi:type="dcterms:W3CDTF">2024-07-15T20:06:45Z</dcterms:modified>
</cp:coreProperties>
</file>